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72" i="1" l="1"/>
  <c r="I272" i="1" s="1"/>
  <c r="J272" i="1"/>
  <c r="H272" i="1"/>
  <c r="J271" i="1"/>
  <c r="I271" i="1"/>
  <c r="H271" i="1"/>
  <c r="J270" i="1"/>
  <c r="I270" i="1"/>
  <c r="H270" i="1"/>
  <c r="J269" i="1"/>
  <c r="I269" i="1"/>
  <c r="H269" i="1"/>
  <c r="J268" i="1"/>
  <c r="I268" i="1"/>
  <c r="H268" i="1"/>
  <c r="J267" i="1"/>
  <c r="I267" i="1"/>
  <c r="H267" i="1"/>
  <c r="J266" i="1"/>
  <c r="I266" i="1"/>
  <c r="H266" i="1"/>
  <c r="J265" i="1"/>
  <c r="I265" i="1"/>
  <c r="H265" i="1"/>
  <c r="J264" i="1"/>
  <c r="I264" i="1"/>
  <c r="H264" i="1"/>
  <c r="J263" i="1"/>
  <c r="I263" i="1"/>
  <c r="H263" i="1"/>
  <c r="J262" i="1"/>
  <c r="I262" i="1"/>
  <c r="H262" i="1"/>
  <c r="J261" i="1"/>
  <c r="I261" i="1"/>
  <c r="H261" i="1"/>
  <c r="J260" i="1"/>
  <c r="I260" i="1"/>
  <c r="H260" i="1"/>
  <c r="J259" i="1"/>
  <c r="I259" i="1"/>
  <c r="H259" i="1"/>
  <c r="J258" i="1"/>
  <c r="I258" i="1"/>
  <c r="H258" i="1"/>
  <c r="J257" i="1"/>
  <c r="I257" i="1"/>
  <c r="H257" i="1"/>
  <c r="J256" i="1"/>
  <c r="I256" i="1"/>
  <c r="H256" i="1"/>
  <c r="J255" i="1"/>
  <c r="I255" i="1"/>
  <c r="H255" i="1"/>
  <c r="J254" i="1"/>
  <c r="I254" i="1"/>
  <c r="H254" i="1"/>
  <c r="J253" i="1"/>
  <c r="I253" i="1"/>
  <c r="H253" i="1"/>
  <c r="J252" i="1"/>
  <c r="I252" i="1"/>
  <c r="H252" i="1"/>
  <c r="J251" i="1"/>
  <c r="I251" i="1"/>
  <c r="H251" i="1"/>
  <c r="J250" i="1"/>
  <c r="I250" i="1"/>
  <c r="H250" i="1"/>
  <c r="J249" i="1"/>
  <c r="I249" i="1"/>
  <c r="H249" i="1"/>
  <c r="J248" i="1"/>
  <c r="I248" i="1"/>
  <c r="H248" i="1"/>
  <c r="J247" i="1"/>
  <c r="I247" i="1"/>
  <c r="H247" i="1"/>
  <c r="J246" i="1"/>
  <c r="I246" i="1"/>
  <c r="H246" i="1"/>
  <c r="J245" i="1"/>
  <c r="I245" i="1"/>
  <c r="H245" i="1"/>
  <c r="J244" i="1"/>
  <c r="I244" i="1"/>
  <c r="H244" i="1"/>
  <c r="J243" i="1"/>
  <c r="I243" i="1"/>
  <c r="H243" i="1"/>
  <c r="J242" i="1"/>
  <c r="I242" i="1"/>
  <c r="H242" i="1"/>
  <c r="J241" i="1"/>
  <c r="I241" i="1"/>
  <c r="H241" i="1"/>
  <c r="J240" i="1"/>
  <c r="I240" i="1"/>
  <c r="H240" i="1"/>
  <c r="J239" i="1"/>
  <c r="I239" i="1"/>
  <c r="H239" i="1"/>
  <c r="N238" i="1"/>
  <c r="L238" i="1"/>
  <c r="J238" i="1"/>
  <c r="I238" i="1"/>
  <c r="H238" i="1"/>
  <c r="J237" i="1"/>
  <c r="I237" i="1"/>
  <c r="H237" i="1"/>
  <c r="J236" i="1"/>
  <c r="I236" i="1"/>
  <c r="H236" i="1"/>
  <c r="J235" i="1"/>
  <c r="I235" i="1"/>
  <c r="H235" i="1"/>
  <c r="J234" i="1"/>
  <c r="I234" i="1"/>
  <c r="H234" i="1"/>
  <c r="J233" i="1"/>
  <c r="I233" i="1"/>
  <c r="H233" i="1"/>
  <c r="J232" i="1"/>
  <c r="I232" i="1"/>
  <c r="H232" i="1"/>
  <c r="J231" i="1"/>
  <c r="I231" i="1"/>
  <c r="H231" i="1"/>
  <c r="J230" i="1"/>
  <c r="I230" i="1"/>
  <c r="H230" i="1"/>
  <c r="J229" i="1"/>
  <c r="I229" i="1"/>
  <c r="H229" i="1"/>
  <c r="J228" i="1"/>
  <c r="I228" i="1"/>
  <c r="H228" i="1"/>
  <c r="J227" i="1"/>
  <c r="I227" i="1"/>
  <c r="H227" i="1"/>
  <c r="J226" i="1"/>
  <c r="I226" i="1"/>
  <c r="H226" i="1"/>
  <c r="J225" i="1"/>
  <c r="I225" i="1"/>
  <c r="H225" i="1"/>
  <c r="J224" i="1"/>
  <c r="I224" i="1"/>
  <c r="H224" i="1"/>
  <c r="J223" i="1"/>
  <c r="I223" i="1"/>
  <c r="H223" i="1"/>
  <c r="J222" i="1"/>
  <c r="I222" i="1"/>
  <c r="H222" i="1"/>
  <c r="J221" i="1"/>
  <c r="I221" i="1"/>
  <c r="H221" i="1"/>
  <c r="J220" i="1"/>
  <c r="I220" i="1"/>
  <c r="H220" i="1"/>
  <c r="J219" i="1"/>
  <c r="I219" i="1"/>
  <c r="H219" i="1"/>
  <c r="J218" i="1"/>
  <c r="I218" i="1"/>
  <c r="H218" i="1"/>
  <c r="J217" i="1"/>
  <c r="I217" i="1"/>
  <c r="H217" i="1"/>
  <c r="J216" i="1"/>
  <c r="I216" i="1"/>
  <c r="H216" i="1"/>
  <c r="J215" i="1"/>
  <c r="I215" i="1"/>
  <c r="H215" i="1"/>
  <c r="J214" i="1"/>
  <c r="I214" i="1"/>
  <c r="H214" i="1"/>
  <c r="J213" i="1"/>
  <c r="I213" i="1"/>
  <c r="H213" i="1"/>
  <c r="J212" i="1"/>
  <c r="I212" i="1"/>
  <c r="H212" i="1"/>
  <c r="J211" i="1"/>
  <c r="I211" i="1"/>
  <c r="H211" i="1"/>
  <c r="J210" i="1"/>
  <c r="I210" i="1"/>
  <c r="H210" i="1"/>
  <c r="J209" i="1"/>
  <c r="I209" i="1"/>
  <c r="H209" i="1"/>
  <c r="J208" i="1"/>
  <c r="I208" i="1"/>
  <c r="H208" i="1"/>
  <c r="J207" i="1"/>
  <c r="I207" i="1"/>
  <c r="H207" i="1"/>
  <c r="J206" i="1"/>
  <c r="I206" i="1"/>
  <c r="H206" i="1"/>
  <c r="J205" i="1"/>
  <c r="I205" i="1"/>
  <c r="H205" i="1"/>
  <c r="J204" i="1"/>
  <c r="I204" i="1"/>
  <c r="H204" i="1"/>
  <c r="J203" i="1"/>
  <c r="I203" i="1"/>
  <c r="H203" i="1"/>
  <c r="J202" i="1"/>
  <c r="I202" i="1"/>
  <c r="H202" i="1"/>
  <c r="J201" i="1"/>
  <c r="I201" i="1"/>
  <c r="H201" i="1"/>
  <c r="J200" i="1"/>
  <c r="I200" i="1"/>
  <c r="H200" i="1"/>
  <c r="J199" i="1"/>
  <c r="I199" i="1"/>
  <c r="H199" i="1"/>
  <c r="J198" i="1"/>
  <c r="I198" i="1"/>
  <c r="H198" i="1"/>
  <c r="J197" i="1"/>
  <c r="I197" i="1"/>
  <c r="H197" i="1"/>
  <c r="J196" i="1"/>
  <c r="I196" i="1"/>
  <c r="H196" i="1"/>
  <c r="J195" i="1"/>
  <c r="I195" i="1"/>
  <c r="H195" i="1"/>
  <c r="J194" i="1"/>
  <c r="I194" i="1"/>
  <c r="H194" i="1"/>
  <c r="J193" i="1"/>
  <c r="I193" i="1"/>
  <c r="H193" i="1"/>
  <c r="J192" i="1"/>
  <c r="I192" i="1"/>
  <c r="H192" i="1"/>
  <c r="J191" i="1"/>
  <c r="I191" i="1"/>
  <c r="H191" i="1"/>
  <c r="J190" i="1"/>
  <c r="I190" i="1"/>
  <c r="H190" i="1"/>
  <c r="J189" i="1"/>
  <c r="I189" i="1"/>
  <c r="H189" i="1"/>
  <c r="J188" i="1"/>
  <c r="I188" i="1"/>
  <c r="H188" i="1"/>
  <c r="J187" i="1"/>
  <c r="I187" i="1"/>
  <c r="H187" i="1"/>
  <c r="J186" i="1"/>
  <c r="I186" i="1"/>
  <c r="H186" i="1"/>
  <c r="J185" i="1"/>
  <c r="I185" i="1"/>
  <c r="H185" i="1"/>
  <c r="J184" i="1"/>
  <c r="I184" i="1"/>
  <c r="H184" i="1"/>
  <c r="J183" i="1"/>
  <c r="I183" i="1"/>
  <c r="H183" i="1"/>
  <c r="J182" i="1"/>
  <c r="I182" i="1"/>
  <c r="H182" i="1"/>
  <c r="J181" i="1"/>
  <c r="I181" i="1"/>
  <c r="H181" i="1"/>
  <c r="J180" i="1"/>
  <c r="I180" i="1"/>
  <c r="H180" i="1"/>
  <c r="J179" i="1"/>
  <c r="I179" i="1"/>
  <c r="H179" i="1"/>
  <c r="J178" i="1"/>
  <c r="I178" i="1"/>
  <c r="H178" i="1"/>
  <c r="J177" i="1"/>
  <c r="I177" i="1"/>
  <c r="H177" i="1"/>
  <c r="J176" i="1"/>
  <c r="I176" i="1"/>
  <c r="H176" i="1"/>
  <c r="J175" i="1"/>
  <c r="I175" i="1"/>
  <c r="H175" i="1"/>
  <c r="J174" i="1"/>
  <c r="I174" i="1"/>
  <c r="H174" i="1"/>
  <c r="J173" i="1"/>
  <c r="I173" i="1"/>
  <c r="H173" i="1"/>
  <c r="J172" i="1"/>
  <c r="I172" i="1"/>
  <c r="H172" i="1"/>
  <c r="J171" i="1"/>
  <c r="I171" i="1"/>
  <c r="H171" i="1"/>
  <c r="N170" i="1"/>
  <c r="H170" i="1" s="1"/>
  <c r="J170" i="1"/>
  <c r="J169" i="1"/>
  <c r="I169" i="1"/>
  <c r="H169" i="1"/>
  <c r="J168" i="1"/>
  <c r="I168" i="1"/>
  <c r="H168" i="1"/>
  <c r="J167" i="1"/>
  <c r="I167" i="1"/>
  <c r="H167" i="1"/>
  <c r="J166" i="1"/>
  <c r="I166" i="1"/>
  <c r="H166" i="1"/>
  <c r="J165" i="1"/>
  <c r="I165" i="1"/>
  <c r="H165" i="1"/>
  <c r="J164" i="1"/>
  <c r="I164" i="1"/>
  <c r="H164" i="1"/>
  <c r="J163" i="1"/>
  <c r="I163" i="1"/>
  <c r="H163" i="1"/>
  <c r="J162" i="1"/>
  <c r="I162" i="1"/>
  <c r="H162" i="1"/>
  <c r="J161" i="1"/>
  <c r="I161" i="1"/>
  <c r="H161" i="1"/>
  <c r="J160" i="1"/>
  <c r="I160" i="1"/>
  <c r="H160" i="1"/>
  <c r="J159" i="1"/>
  <c r="I159" i="1"/>
  <c r="H159" i="1"/>
  <c r="J158" i="1"/>
  <c r="I158" i="1"/>
  <c r="H158" i="1"/>
  <c r="J157" i="1"/>
  <c r="I157" i="1"/>
  <c r="H157" i="1"/>
  <c r="J156" i="1"/>
  <c r="I156" i="1"/>
  <c r="H156" i="1"/>
  <c r="J155" i="1"/>
  <c r="I155" i="1"/>
  <c r="H155" i="1"/>
  <c r="J154" i="1"/>
  <c r="I154" i="1"/>
  <c r="H154" i="1"/>
  <c r="J153" i="1"/>
  <c r="I153" i="1"/>
  <c r="H153" i="1"/>
  <c r="J152" i="1"/>
  <c r="I152" i="1"/>
  <c r="H152" i="1"/>
  <c r="J151" i="1"/>
  <c r="I151" i="1"/>
  <c r="H151" i="1"/>
  <c r="J150" i="1"/>
  <c r="I150" i="1"/>
  <c r="H150" i="1"/>
  <c r="J149" i="1"/>
  <c r="I149" i="1"/>
  <c r="H149" i="1"/>
  <c r="J148" i="1"/>
  <c r="I148" i="1"/>
  <c r="H148" i="1"/>
  <c r="J147" i="1"/>
  <c r="I147" i="1"/>
  <c r="H147" i="1"/>
  <c r="J146" i="1"/>
  <c r="I146" i="1"/>
  <c r="H146" i="1"/>
  <c r="J145" i="1"/>
  <c r="I145" i="1"/>
  <c r="H145" i="1"/>
  <c r="J144" i="1"/>
  <c r="I144" i="1"/>
  <c r="H144" i="1"/>
  <c r="J143" i="1"/>
  <c r="I143" i="1"/>
  <c r="H143" i="1"/>
  <c r="J142" i="1"/>
  <c r="I142" i="1"/>
  <c r="H142" i="1"/>
  <c r="J141" i="1"/>
  <c r="I141" i="1"/>
  <c r="H141" i="1"/>
  <c r="J140" i="1"/>
  <c r="I140" i="1"/>
  <c r="H140" i="1"/>
  <c r="J139" i="1"/>
  <c r="I139" i="1"/>
  <c r="H139" i="1"/>
  <c r="J138" i="1"/>
  <c r="I138" i="1"/>
  <c r="H138" i="1"/>
  <c r="J137" i="1"/>
  <c r="I137" i="1"/>
  <c r="H137" i="1"/>
  <c r="N136" i="1"/>
  <c r="L136" i="1"/>
  <c r="H136" i="1" s="1"/>
  <c r="J136" i="1"/>
  <c r="J135" i="1"/>
  <c r="I135" i="1"/>
  <c r="H135" i="1"/>
  <c r="J134" i="1"/>
  <c r="I134" i="1"/>
  <c r="H134" i="1"/>
  <c r="J133" i="1"/>
  <c r="I133" i="1"/>
  <c r="H133" i="1"/>
  <c r="J132" i="1"/>
  <c r="I132" i="1"/>
  <c r="H132" i="1"/>
  <c r="J131" i="1"/>
  <c r="I131" i="1"/>
  <c r="H131" i="1"/>
  <c r="J130" i="1"/>
  <c r="I130" i="1"/>
  <c r="H130" i="1"/>
  <c r="J129" i="1"/>
  <c r="I129" i="1"/>
  <c r="H129" i="1"/>
  <c r="J128" i="1"/>
  <c r="I128" i="1"/>
  <c r="H128" i="1"/>
  <c r="J127" i="1"/>
  <c r="I127" i="1"/>
  <c r="H127" i="1"/>
  <c r="J126" i="1"/>
  <c r="I126" i="1"/>
  <c r="H126" i="1"/>
  <c r="J125" i="1"/>
  <c r="I125" i="1"/>
  <c r="H125" i="1"/>
  <c r="J124" i="1"/>
  <c r="I124" i="1"/>
  <c r="H124" i="1"/>
  <c r="J123" i="1"/>
  <c r="I123" i="1"/>
  <c r="H123" i="1"/>
  <c r="J122" i="1"/>
  <c r="I122" i="1"/>
  <c r="H122" i="1"/>
  <c r="J121" i="1"/>
  <c r="I121" i="1"/>
  <c r="H121" i="1"/>
  <c r="J120" i="1"/>
  <c r="I120" i="1"/>
  <c r="H120" i="1"/>
  <c r="J119" i="1"/>
  <c r="I119" i="1"/>
  <c r="H119" i="1"/>
  <c r="J118" i="1"/>
  <c r="I118" i="1"/>
  <c r="H118" i="1"/>
  <c r="J117" i="1"/>
  <c r="I117" i="1"/>
  <c r="H117" i="1"/>
  <c r="J116" i="1"/>
  <c r="I116" i="1"/>
  <c r="H116" i="1"/>
  <c r="J115" i="1"/>
  <c r="I115" i="1"/>
  <c r="H115" i="1"/>
  <c r="J114" i="1"/>
  <c r="I114" i="1"/>
  <c r="H114" i="1"/>
  <c r="J113" i="1"/>
  <c r="I113" i="1"/>
  <c r="H113" i="1"/>
  <c r="J112" i="1"/>
  <c r="I112" i="1"/>
  <c r="H112" i="1"/>
  <c r="J111" i="1"/>
  <c r="I111" i="1"/>
  <c r="H111" i="1"/>
  <c r="J110" i="1"/>
  <c r="I110" i="1"/>
  <c r="H110" i="1"/>
  <c r="J109" i="1"/>
  <c r="I109" i="1"/>
  <c r="H109" i="1"/>
  <c r="J108" i="1"/>
  <c r="I108" i="1"/>
  <c r="H108" i="1"/>
  <c r="J107" i="1"/>
  <c r="I107" i="1"/>
  <c r="H107" i="1"/>
  <c r="J106" i="1"/>
  <c r="I106" i="1"/>
  <c r="H106" i="1"/>
  <c r="J105" i="1"/>
  <c r="I105" i="1"/>
  <c r="H105" i="1"/>
  <c r="J104" i="1"/>
  <c r="I104" i="1"/>
  <c r="H104" i="1"/>
  <c r="J103" i="1"/>
  <c r="I103" i="1"/>
  <c r="H103" i="1"/>
  <c r="N102" i="1"/>
  <c r="J102" i="1"/>
  <c r="I102" i="1"/>
  <c r="H102" i="1"/>
  <c r="J101" i="1"/>
  <c r="I101" i="1"/>
  <c r="H101" i="1"/>
  <c r="J100" i="1"/>
  <c r="I100" i="1"/>
  <c r="H100" i="1"/>
  <c r="J99" i="1"/>
  <c r="I99" i="1"/>
  <c r="H99" i="1"/>
  <c r="J98" i="1"/>
  <c r="I98" i="1"/>
  <c r="H98" i="1"/>
  <c r="J97" i="1"/>
  <c r="I97" i="1"/>
  <c r="H97" i="1"/>
  <c r="J96" i="1"/>
  <c r="I96" i="1"/>
  <c r="H96" i="1"/>
  <c r="J95" i="1"/>
  <c r="I95" i="1"/>
  <c r="H95" i="1"/>
  <c r="J94" i="1"/>
  <c r="I94" i="1"/>
  <c r="H94" i="1"/>
  <c r="J93" i="1"/>
  <c r="I93" i="1"/>
  <c r="H93" i="1"/>
  <c r="J92" i="1"/>
  <c r="I92" i="1"/>
  <c r="H92" i="1"/>
  <c r="J91" i="1"/>
  <c r="I91" i="1"/>
  <c r="H91" i="1"/>
  <c r="J90" i="1"/>
  <c r="I90" i="1"/>
  <c r="H90" i="1"/>
  <c r="J89" i="1"/>
  <c r="I89" i="1"/>
  <c r="H89" i="1"/>
  <c r="J88" i="1"/>
  <c r="I88" i="1"/>
  <c r="H88" i="1"/>
  <c r="J87" i="1"/>
  <c r="I87" i="1"/>
  <c r="H87" i="1"/>
  <c r="N86" i="1"/>
  <c r="H86" i="1" s="1"/>
  <c r="J86" i="1"/>
  <c r="J85" i="1"/>
  <c r="I85" i="1"/>
  <c r="H85" i="1"/>
  <c r="J84" i="1"/>
  <c r="I84" i="1"/>
  <c r="H84" i="1"/>
  <c r="N83" i="1"/>
  <c r="J83" i="1" s="1"/>
  <c r="I83" i="1"/>
  <c r="H83" i="1"/>
  <c r="J82" i="1"/>
  <c r="I82" i="1"/>
  <c r="H82" i="1"/>
  <c r="J81" i="1"/>
  <c r="I81" i="1"/>
  <c r="H81" i="1"/>
  <c r="N80" i="1"/>
  <c r="H80" i="1" s="1"/>
  <c r="J80" i="1"/>
  <c r="J79" i="1"/>
  <c r="I79" i="1"/>
  <c r="H79" i="1"/>
  <c r="N78" i="1"/>
  <c r="L78" i="1"/>
  <c r="H78" i="1" s="1"/>
  <c r="J78" i="1"/>
  <c r="N77" i="1"/>
  <c r="H77" i="1" s="1"/>
  <c r="J77" i="1"/>
  <c r="J76" i="1"/>
  <c r="I76" i="1"/>
  <c r="H76" i="1"/>
  <c r="J75" i="1"/>
  <c r="I75" i="1"/>
  <c r="H75" i="1"/>
  <c r="N74" i="1"/>
  <c r="J74" i="1" s="1"/>
  <c r="I74" i="1"/>
  <c r="H74" i="1"/>
  <c r="J73" i="1"/>
  <c r="I73" i="1"/>
  <c r="H73" i="1"/>
  <c r="N72" i="1"/>
  <c r="I72" i="1" s="1"/>
  <c r="L72" i="1"/>
  <c r="J72" i="1" s="1"/>
  <c r="H72" i="1"/>
  <c r="J71" i="1"/>
  <c r="I71" i="1"/>
  <c r="H71" i="1"/>
  <c r="J70" i="1"/>
  <c r="I70" i="1"/>
  <c r="H70" i="1"/>
  <c r="J69" i="1"/>
  <c r="I69" i="1"/>
  <c r="H69" i="1"/>
  <c r="N68" i="1"/>
  <c r="L68" i="1"/>
  <c r="H68" i="1" s="1"/>
  <c r="J68" i="1"/>
  <c r="J67" i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N44" i="1"/>
  <c r="I44" i="1" s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N38" i="1"/>
  <c r="L38" i="1"/>
  <c r="I38" i="1" s="1"/>
  <c r="J37" i="1"/>
  <c r="I37" i="1"/>
  <c r="H37" i="1"/>
  <c r="L36" i="1"/>
  <c r="H36" i="1" s="1"/>
  <c r="J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J3" i="1"/>
  <c r="I3" i="1"/>
  <c r="H3" i="1"/>
  <c r="I36" i="1" l="1"/>
  <c r="J38" i="1"/>
  <c r="J44" i="1"/>
  <c r="I68" i="1"/>
  <c r="I77" i="1"/>
  <c r="I78" i="1"/>
  <c r="I80" i="1"/>
  <c r="I86" i="1"/>
  <c r="I136" i="1"/>
  <c r="I170" i="1"/>
  <c r="H38" i="1"/>
  <c r="H44" i="1"/>
</calcChain>
</file>

<file path=xl/comments1.xml><?xml version="1.0" encoding="utf-8"?>
<comments xmlns="http://schemas.openxmlformats.org/spreadsheetml/2006/main">
  <authors>
    <author>OKeefe, Vanessa</author>
  </authors>
  <commentList>
    <comment ref="G7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Not flowing x 1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not flowing 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Not flowing x 1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Not flowing 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Not flowing x 1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Not flowing 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Not flowing x 1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Not flowing 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Not flowing x 1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Not flowing 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Not flowing x 1</t>
        </r>
      </text>
    </comment>
    <comment ref="M12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Not flowing 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Not flowing x 1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Not flowing 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Not flowing x 1</t>
        </r>
      </text>
    </comment>
    <comment ref="M14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Not flowing 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x 1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x 1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x 1</t>
        </r>
      </text>
    </comment>
    <comment ref="M17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x 1</t>
        </r>
      </text>
    </comment>
    <comment ref="M18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</t>
        </r>
      </text>
    </comment>
    <comment ref="M23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No Flow </t>
        </r>
      </text>
    </comment>
    <comment ref="G273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74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75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76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77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78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79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80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81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82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83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84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85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86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87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88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89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90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91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92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94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95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96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97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98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299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300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301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302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303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304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305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  <comment ref="G306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Dry Bore x 4</t>
        </r>
      </text>
    </comment>
  </commentList>
</comments>
</file>

<file path=xl/sharedStrings.xml><?xml version="1.0" encoding="utf-8"?>
<sst xmlns="http://schemas.openxmlformats.org/spreadsheetml/2006/main" count="1238" uniqueCount="77">
  <si>
    <t>EPA monitoring point</t>
  </si>
  <si>
    <t>Description 1</t>
  </si>
  <si>
    <t>Description 2</t>
  </si>
  <si>
    <t>no of samples collected</t>
  </si>
  <si>
    <t>Lowest</t>
  </si>
  <si>
    <t>Mean</t>
  </si>
  <si>
    <t>dust</t>
  </si>
  <si>
    <t>DM1</t>
  </si>
  <si>
    <t>particulates</t>
  </si>
  <si>
    <t>g/m2/month</t>
  </si>
  <si>
    <t>DM2</t>
  </si>
  <si>
    <t>DM3</t>
  </si>
  <si>
    <t>DM4</t>
  </si>
  <si>
    <t>surface water</t>
  </si>
  <si>
    <t>SW1</t>
  </si>
  <si>
    <t>conductivity</t>
  </si>
  <si>
    <r>
      <rPr>
        <sz val="11"/>
        <color indexed="8"/>
        <rFont val="Symbol"/>
        <family val="1"/>
        <charset val="2"/>
      </rPr>
      <t>m</t>
    </r>
    <r>
      <rPr>
        <sz val="10"/>
        <color indexed="8"/>
        <rFont val="Arial"/>
        <family val="2"/>
      </rPr>
      <t>S/cm</t>
    </r>
  </si>
  <si>
    <t>Nitrogen -ammonia</t>
  </si>
  <si>
    <t>mg/L</t>
  </si>
  <si>
    <t>pH</t>
  </si>
  <si>
    <t>Total Suspended Solids</t>
  </si>
  <si>
    <t>SW2</t>
  </si>
  <si>
    <t>SW3</t>
  </si>
  <si>
    <t>SW4</t>
  </si>
  <si>
    <t>SW5</t>
  </si>
  <si>
    <t>SW6</t>
  </si>
  <si>
    <t>Special Frequency 1</t>
  </si>
  <si>
    <t>SW7</t>
  </si>
  <si>
    <t>ground water</t>
  </si>
  <si>
    <t>MB1</t>
  </si>
  <si>
    <t>Alkalinity (as calcium carbonate)</t>
  </si>
  <si>
    <t>Aluminium</t>
  </si>
  <si>
    <t>Arsenic</t>
  </si>
  <si>
    <t>Barium</t>
  </si>
  <si>
    <t>Benzene</t>
  </si>
  <si>
    <t>Cadmimum</t>
  </si>
  <si>
    <t>Calcium</t>
  </si>
  <si>
    <t>Chloride</t>
  </si>
  <si>
    <t>Chromium (total)</t>
  </si>
  <si>
    <t>Cobalt</t>
  </si>
  <si>
    <t>Conductivity</t>
  </si>
  <si>
    <t>Copper</t>
  </si>
  <si>
    <t>Ethyl benzene</t>
  </si>
  <si>
    <t>Fluroide</t>
  </si>
  <si>
    <t>Lead</t>
  </si>
  <si>
    <t>Magnesium</t>
  </si>
  <si>
    <t>Manganese</t>
  </si>
  <si>
    <t>Mercury</t>
  </si>
  <si>
    <t>Nitrate + nitrite (oxidised nitrogen)</t>
  </si>
  <si>
    <t>Organochlorine pesticides</t>
  </si>
  <si>
    <t>Organophosphate pesticides</t>
  </si>
  <si>
    <t>Polycyclic aromatic hydrocarbons</t>
  </si>
  <si>
    <t>Potassium</t>
  </si>
  <si>
    <t>Sodium</t>
  </si>
  <si>
    <t>Sulfate</t>
  </si>
  <si>
    <t>Toulene</t>
  </si>
  <si>
    <t>Total dissolved solids</t>
  </si>
  <si>
    <t>Total organic carbon</t>
  </si>
  <si>
    <t>Total petroleum hydrocarbons</t>
  </si>
  <si>
    <t>Total phenolics</t>
  </si>
  <si>
    <t>Xylene</t>
  </si>
  <si>
    <t>Zinc</t>
  </si>
  <si>
    <t>MB2</t>
  </si>
  <si>
    <t>MB3</t>
  </si>
  <si>
    <t>MB4</t>
  </si>
  <si>
    <t>MB5</t>
  </si>
  <si>
    <t>MB6</t>
  </si>
  <si>
    <t>MB7</t>
  </si>
  <si>
    <t>MB8</t>
  </si>
  <si>
    <t xml:space="preserve">gas </t>
  </si>
  <si>
    <t>Cell 1</t>
  </si>
  <si>
    <t xml:space="preserve">not yet capped </t>
  </si>
  <si>
    <t>Pollutant</t>
  </si>
  <si>
    <t>Unit</t>
  </si>
  <si>
    <t>No of samples required</t>
  </si>
  <si>
    <t>Highest</t>
  </si>
  <si>
    <t>EPA Monitoring Data - Central Waste Facility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</si>
</sst>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[$-C09]d\ mmmm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Symbol"/>
      <family val="1"/>
      <charset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3"/>
      <color theme="3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0" borderId="2" applyNumberFormat="0" applyFill="0" applyAlignment="0" applyProtection="0"/>
  </cellStyleXfs>
  <cellXfs count="24">
    <xf numFmtId="0" fontId="0" fillId="0" borderId="0" xfId="0"/>
    <xf numFmtId="0" fontId="2" fillId="0" borderId="1" xfId="0" applyFont="1" applyFill="1" applyBorder="1" applyAlignment="1"/>
    <xf numFmtId="0" fontId="0" fillId="3" borderId="1" xfId="0" applyFill="1" applyBorder="1" applyAlignment="1"/>
    <xf numFmtId="1" fontId="0" fillId="0" borderId="1" xfId="0" applyNumberFormat="1" applyFill="1" applyBorder="1" applyAlignment="1"/>
    <xf numFmtId="164" fontId="0" fillId="0" borderId="1" xfId="0" applyNumberFormat="1" applyFill="1" applyBorder="1" applyAlignment="1"/>
    <xf numFmtId="0" fontId="0" fillId="0" borderId="1" xfId="0" applyFill="1" applyBorder="1" applyAlignment="1"/>
    <xf numFmtId="0" fontId="0" fillId="0" borderId="1" xfId="0" applyFill="1" applyBorder="1" applyAlignment="1">
      <alignment horizontal="right"/>
    </xf>
    <xf numFmtId="0" fontId="4" fillId="0" borderId="1" xfId="0" applyFont="1" applyFill="1" applyBorder="1" applyAlignment="1"/>
    <xf numFmtId="0" fontId="4" fillId="3" borderId="1" xfId="0" applyFont="1" applyFill="1" applyBorder="1" applyAlignment="1"/>
    <xf numFmtId="164" fontId="0" fillId="0" borderId="1" xfId="0" applyNumberFormat="1" applyFill="1" applyBorder="1" applyAlignment="1">
      <alignment vertical="top"/>
    </xf>
    <xf numFmtId="0" fontId="1" fillId="2" borderId="1" xfId="1" applyBorder="1" applyAlignment="1"/>
    <xf numFmtId="1" fontId="1" fillId="2" borderId="1" xfId="1" applyNumberFormat="1" applyBorder="1" applyAlignment="1"/>
    <xf numFmtId="164" fontId="1" fillId="2" borderId="1" xfId="1" applyNumberFormat="1" applyBorder="1" applyAlignment="1"/>
    <xf numFmtId="1" fontId="0" fillId="4" borderId="1" xfId="0" applyNumberFormat="1" applyFill="1" applyBorder="1" applyAlignment="1"/>
    <xf numFmtId="0" fontId="4" fillId="4" borderId="1" xfId="0" applyFont="1" applyFill="1" applyBorder="1" applyAlignment="1"/>
    <xf numFmtId="0" fontId="7" fillId="5" borderId="2" xfId="2" applyFill="1" applyAlignment="1"/>
    <xf numFmtId="0" fontId="7" fillId="5" borderId="2" xfId="2" applyFill="1" applyAlignment="1">
      <alignment wrapText="1"/>
    </xf>
    <xf numFmtId="1" fontId="7" fillId="5" borderId="2" xfId="2" applyNumberFormat="1" applyFill="1" applyAlignment="1">
      <alignment wrapText="1"/>
    </xf>
    <xf numFmtId="164" fontId="7" fillId="5" borderId="2" xfId="2" applyNumberFormat="1" applyFill="1" applyAlignment="1">
      <alignment wrapText="1"/>
    </xf>
    <xf numFmtId="165" fontId="7" fillId="5" borderId="2" xfId="2" applyNumberFormat="1" applyFill="1" applyAlignment="1"/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2" fontId="1" fillId="2" borderId="1" xfId="1" applyNumberFormat="1" applyBorder="1" applyAlignment="1"/>
    <xf numFmtId="2" fontId="0" fillId="0" borderId="1" xfId="0" applyNumberFormat="1" applyFill="1" applyBorder="1" applyAlignment="1"/>
  </cellXfs>
  <cellStyles count="3">
    <cellStyle name="40% - Accent3" xfId="1" builtinId="39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284"/>
  <sheetViews>
    <sheetView tabSelected="1" topLeftCell="A147" workbookViewId="0">
      <selection sqref="A1:N186"/>
    </sheetView>
  </sheetViews>
  <sheetFormatPr defaultRowHeight="15" x14ac:dyDescent="0.25"/>
  <cols>
    <col min="1" max="1" width="23.140625" style="5" bestFit="1" customWidth="1"/>
    <col min="2" max="2" width="14.85546875" style="5" bestFit="1" customWidth="1"/>
    <col min="3" max="3" width="12.7109375" style="5" bestFit="1" customWidth="1"/>
    <col min="4" max="4" width="32.85546875" style="5" bestFit="1" customWidth="1"/>
    <col min="5" max="5" width="13.5703125" style="5" customWidth="1"/>
    <col min="6" max="6" width="19.140625" style="5" bestFit="1" customWidth="1"/>
    <col min="7" max="7" width="17.85546875" style="3" customWidth="1"/>
    <col min="8" max="8" width="13.85546875" style="4" customWidth="1"/>
    <col min="9" max="9" width="12.85546875" style="4" customWidth="1"/>
    <col min="10" max="10" width="12.42578125" style="4" customWidth="1"/>
    <col min="11" max="11" width="21.140625" style="9" bestFit="1" customWidth="1"/>
    <col min="12" max="12" width="19.42578125" style="4" bestFit="1" customWidth="1"/>
    <col min="13" max="13" width="14.7109375" style="4" bestFit="1" customWidth="1"/>
    <col min="14" max="14" width="17.28515625" style="4" bestFit="1" customWidth="1"/>
    <col min="15" max="16384" width="9.140625" style="5"/>
  </cols>
  <sheetData>
    <row r="1" spans="1:14" ht="23.25" x14ac:dyDescent="0.35">
      <c r="A1" s="20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s="1" customFormat="1" ht="35.25" thickBot="1" x14ac:dyDescent="0.35">
      <c r="A2" s="15" t="s">
        <v>0</v>
      </c>
      <c r="B2" s="15" t="s">
        <v>1</v>
      </c>
      <c r="C2" s="15" t="s">
        <v>2</v>
      </c>
      <c r="D2" s="16" t="s">
        <v>72</v>
      </c>
      <c r="E2" s="16" t="s">
        <v>73</v>
      </c>
      <c r="F2" s="16" t="s">
        <v>74</v>
      </c>
      <c r="G2" s="17" t="s">
        <v>3</v>
      </c>
      <c r="H2" s="18" t="s">
        <v>4</v>
      </c>
      <c r="I2" s="18" t="s">
        <v>5</v>
      </c>
      <c r="J2" s="18" t="s">
        <v>75</v>
      </c>
      <c r="K2" s="19">
        <v>42331</v>
      </c>
      <c r="L2" s="19">
        <v>42416</v>
      </c>
      <c r="M2" s="19">
        <v>42506</v>
      </c>
      <c r="N2" s="19">
        <v>42605</v>
      </c>
    </row>
    <row r="3" spans="1:14" ht="15.75" thickTop="1" x14ac:dyDescent="0.25">
      <c r="A3" s="2">
        <v>1</v>
      </c>
      <c r="B3" s="2" t="s">
        <v>6</v>
      </c>
      <c r="C3" s="2" t="s">
        <v>7</v>
      </c>
      <c r="D3" s="2" t="s">
        <v>8</v>
      </c>
      <c r="E3" s="2" t="s">
        <v>9</v>
      </c>
      <c r="F3" s="2">
        <v>4</v>
      </c>
      <c r="G3" s="11">
        <v>4</v>
      </c>
      <c r="H3" s="22">
        <f>MIN(K3:N3)</f>
        <v>0.6</v>
      </c>
      <c r="I3" s="22">
        <f>AVERAGE(K3:N3)</f>
        <v>5.125</v>
      </c>
      <c r="J3" s="22">
        <f>MAX(K3:N3)</f>
        <v>10.5</v>
      </c>
      <c r="K3" s="22">
        <v>3.3</v>
      </c>
      <c r="L3" s="22">
        <v>6.1</v>
      </c>
      <c r="M3" s="22">
        <v>10.5</v>
      </c>
      <c r="N3" s="22">
        <v>0.6</v>
      </c>
    </row>
    <row r="4" spans="1:14" x14ac:dyDescent="0.25">
      <c r="A4" s="2">
        <v>2</v>
      </c>
      <c r="B4" s="2" t="s">
        <v>6</v>
      </c>
      <c r="C4" s="2" t="s">
        <v>10</v>
      </c>
      <c r="D4" s="2" t="s">
        <v>8</v>
      </c>
      <c r="E4" s="2" t="s">
        <v>9</v>
      </c>
      <c r="F4" s="2">
        <v>4</v>
      </c>
      <c r="G4" s="11">
        <v>4</v>
      </c>
      <c r="H4" s="22">
        <f>MIN(K4:N4)</f>
        <v>0.7</v>
      </c>
      <c r="I4" s="22">
        <f>AVERAGE(K4:N4)</f>
        <v>1.7</v>
      </c>
      <c r="J4" s="22">
        <f>MAX(K4:N4)</f>
        <v>3.3</v>
      </c>
      <c r="K4" s="22">
        <v>3.3</v>
      </c>
      <c r="L4" s="22">
        <v>2</v>
      </c>
      <c r="M4" s="22">
        <v>0.8</v>
      </c>
      <c r="N4" s="22">
        <v>0.7</v>
      </c>
    </row>
    <row r="5" spans="1:14" x14ac:dyDescent="0.25">
      <c r="A5" s="2">
        <v>3</v>
      </c>
      <c r="B5" s="2" t="s">
        <v>6</v>
      </c>
      <c r="C5" s="2" t="s">
        <v>11</v>
      </c>
      <c r="D5" s="2" t="s">
        <v>8</v>
      </c>
      <c r="E5" s="2" t="s">
        <v>9</v>
      </c>
      <c r="F5" s="2">
        <v>4</v>
      </c>
      <c r="G5" s="11">
        <v>4</v>
      </c>
      <c r="H5" s="22">
        <f t="shared" ref="H5:H69" si="0">MIN(K5:N5)</f>
        <v>1.7</v>
      </c>
      <c r="I5" s="22">
        <f t="shared" ref="I5:I69" si="1">AVERAGE(K5:N5)</f>
        <v>3.9249999999999998</v>
      </c>
      <c r="J5" s="22">
        <f t="shared" ref="J5:J69" si="2">MAX(K5:N5)</f>
        <v>9.6999999999999993</v>
      </c>
      <c r="K5" s="22">
        <v>9.6999999999999993</v>
      </c>
      <c r="L5" s="22">
        <v>1.9</v>
      </c>
      <c r="M5" s="22">
        <v>2.4</v>
      </c>
      <c r="N5" s="22">
        <v>1.7</v>
      </c>
    </row>
    <row r="6" spans="1:14" x14ac:dyDescent="0.25">
      <c r="A6" s="2">
        <v>4</v>
      </c>
      <c r="B6" s="2" t="s">
        <v>6</v>
      </c>
      <c r="C6" s="2" t="s">
        <v>12</v>
      </c>
      <c r="D6" s="2" t="s">
        <v>8</v>
      </c>
      <c r="E6" s="2" t="s">
        <v>9</v>
      </c>
      <c r="F6" s="2">
        <v>4</v>
      </c>
      <c r="G6" s="11">
        <v>4</v>
      </c>
      <c r="H6" s="22">
        <f t="shared" si="0"/>
        <v>0.8</v>
      </c>
      <c r="I6" s="22">
        <f t="shared" si="1"/>
        <v>1.875</v>
      </c>
      <c r="J6" s="22">
        <f t="shared" si="2"/>
        <v>2.8</v>
      </c>
      <c r="K6" s="22">
        <v>2.8</v>
      </c>
      <c r="L6" s="22">
        <v>0.8</v>
      </c>
      <c r="M6" s="22">
        <v>1.7</v>
      </c>
      <c r="N6" s="22">
        <v>2.2000000000000002</v>
      </c>
    </row>
    <row r="7" spans="1:14" x14ac:dyDescent="0.25">
      <c r="A7" s="5">
        <v>5</v>
      </c>
      <c r="B7" s="5" t="s">
        <v>13</v>
      </c>
      <c r="C7" s="5" t="s">
        <v>14</v>
      </c>
      <c r="D7" s="5" t="s">
        <v>15</v>
      </c>
      <c r="E7" s="5" t="s">
        <v>16</v>
      </c>
      <c r="F7" s="6">
        <v>4</v>
      </c>
      <c r="G7" s="3">
        <v>3</v>
      </c>
      <c r="H7" s="23">
        <f t="shared" si="0"/>
        <v>320</v>
      </c>
      <c r="I7" s="23">
        <f t="shared" si="1"/>
        <v>427.66666666666669</v>
      </c>
      <c r="J7" s="23">
        <f t="shared" si="2"/>
        <v>597</v>
      </c>
      <c r="K7" s="23">
        <v>320</v>
      </c>
      <c r="L7" s="23">
        <v>366</v>
      </c>
      <c r="M7" s="23"/>
      <c r="N7" s="23">
        <v>597</v>
      </c>
    </row>
    <row r="8" spans="1:14" x14ac:dyDescent="0.25">
      <c r="A8" s="5">
        <v>5</v>
      </c>
      <c r="B8" s="5" t="s">
        <v>13</v>
      </c>
      <c r="C8" s="5" t="s">
        <v>14</v>
      </c>
      <c r="D8" s="5" t="s">
        <v>17</v>
      </c>
      <c r="E8" s="5" t="s">
        <v>18</v>
      </c>
      <c r="F8" s="6">
        <v>4</v>
      </c>
      <c r="G8" s="3">
        <v>3</v>
      </c>
      <c r="H8" s="23">
        <f t="shared" si="0"/>
        <v>0</v>
      </c>
      <c r="I8" s="23">
        <f t="shared" si="1"/>
        <v>0</v>
      </c>
      <c r="J8" s="23">
        <f t="shared" si="2"/>
        <v>0</v>
      </c>
      <c r="K8" s="23">
        <v>0</v>
      </c>
      <c r="L8" s="23">
        <v>0</v>
      </c>
      <c r="M8" s="23"/>
      <c r="N8" s="23">
        <v>0</v>
      </c>
    </row>
    <row r="9" spans="1:14" x14ac:dyDescent="0.25">
      <c r="A9" s="5">
        <v>5</v>
      </c>
      <c r="B9" s="5" t="s">
        <v>13</v>
      </c>
      <c r="C9" s="5" t="s">
        <v>14</v>
      </c>
      <c r="D9" s="5" t="s">
        <v>19</v>
      </c>
      <c r="E9" s="5" t="s">
        <v>19</v>
      </c>
      <c r="F9" s="6">
        <v>4</v>
      </c>
      <c r="G9" s="3">
        <v>3</v>
      </c>
      <c r="H9" s="23">
        <f t="shared" si="0"/>
        <v>7.08</v>
      </c>
      <c r="I9" s="23">
        <f t="shared" si="1"/>
        <v>7.4933333333333332</v>
      </c>
      <c r="J9" s="23">
        <f t="shared" si="2"/>
        <v>7.82</v>
      </c>
      <c r="K9" s="23">
        <v>7.82</v>
      </c>
      <c r="L9" s="23">
        <v>7.08</v>
      </c>
      <c r="M9" s="23"/>
      <c r="N9" s="23">
        <v>7.58</v>
      </c>
    </row>
    <row r="10" spans="1:14" x14ac:dyDescent="0.25">
      <c r="A10" s="5">
        <v>5</v>
      </c>
      <c r="B10" s="5" t="s">
        <v>13</v>
      </c>
      <c r="C10" s="5" t="s">
        <v>14</v>
      </c>
      <c r="D10" s="5" t="s">
        <v>20</v>
      </c>
      <c r="E10" s="5" t="s">
        <v>18</v>
      </c>
      <c r="F10" s="6">
        <v>4</v>
      </c>
      <c r="G10" s="3">
        <v>3</v>
      </c>
      <c r="H10" s="23">
        <f t="shared" si="0"/>
        <v>3</v>
      </c>
      <c r="I10" s="23">
        <f t="shared" si="1"/>
        <v>3.6666666666666665</v>
      </c>
      <c r="J10" s="23">
        <f t="shared" si="2"/>
        <v>4</v>
      </c>
      <c r="K10" s="23">
        <v>4</v>
      </c>
      <c r="L10" s="23">
        <v>4</v>
      </c>
      <c r="M10" s="23"/>
      <c r="N10" s="23">
        <v>3</v>
      </c>
    </row>
    <row r="11" spans="1:14" x14ac:dyDescent="0.25">
      <c r="A11" s="5">
        <v>6</v>
      </c>
      <c r="B11" s="7" t="s">
        <v>13</v>
      </c>
      <c r="C11" s="5" t="s">
        <v>21</v>
      </c>
      <c r="D11" s="5" t="s">
        <v>15</v>
      </c>
      <c r="E11" s="5" t="s">
        <v>16</v>
      </c>
      <c r="F11" s="6">
        <v>4</v>
      </c>
      <c r="G11" s="3">
        <v>3</v>
      </c>
      <c r="H11" s="23">
        <f t="shared" si="0"/>
        <v>177</v>
      </c>
      <c r="I11" s="23">
        <f t="shared" si="1"/>
        <v>274.33333333333331</v>
      </c>
      <c r="J11" s="23">
        <f t="shared" si="2"/>
        <v>430</v>
      </c>
      <c r="K11" s="23">
        <v>216</v>
      </c>
      <c r="L11" s="23">
        <v>177</v>
      </c>
      <c r="M11" s="23"/>
      <c r="N11" s="23">
        <v>430</v>
      </c>
    </row>
    <row r="12" spans="1:14" x14ac:dyDescent="0.25">
      <c r="A12" s="5">
        <v>6</v>
      </c>
      <c r="B12" s="7" t="s">
        <v>13</v>
      </c>
      <c r="C12" s="5" t="s">
        <v>21</v>
      </c>
      <c r="D12" s="5" t="s">
        <v>17</v>
      </c>
      <c r="E12" s="5" t="s">
        <v>18</v>
      </c>
      <c r="F12" s="6">
        <v>4</v>
      </c>
      <c r="G12" s="3">
        <v>3</v>
      </c>
      <c r="H12" s="23">
        <f t="shared" si="0"/>
        <v>0</v>
      </c>
      <c r="I12" s="23">
        <f t="shared" si="1"/>
        <v>0</v>
      </c>
      <c r="J12" s="23">
        <f t="shared" si="2"/>
        <v>0</v>
      </c>
      <c r="K12" s="23">
        <v>0</v>
      </c>
      <c r="L12" s="23">
        <v>0</v>
      </c>
      <c r="M12" s="23"/>
      <c r="N12" s="23">
        <v>0</v>
      </c>
    </row>
    <row r="13" spans="1:14" x14ac:dyDescent="0.25">
      <c r="A13" s="5">
        <v>6</v>
      </c>
      <c r="B13" s="7" t="s">
        <v>13</v>
      </c>
      <c r="C13" s="5" t="s">
        <v>21</v>
      </c>
      <c r="D13" s="5" t="s">
        <v>19</v>
      </c>
      <c r="E13" s="5" t="s">
        <v>19</v>
      </c>
      <c r="F13" s="6">
        <v>4</v>
      </c>
      <c r="G13" s="3">
        <v>3</v>
      </c>
      <c r="H13" s="23">
        <f t="shared" si="0"/>
        <v>6.93</v>
      </c>
      <c r="I13" s="23">
        <f t="shared" si="1"/>
        <v>7.23</v>
      </c>
      <c r="J13" s="23">
        <f t="shared" si="2"/>
        <v>7.53</v>
      </c>
      <c r="K13" s="23">
        <v>6.93</v>
      </c>
      <c r="L13" s="23">
        <v>7.23</v>
      </c>
      <c r="M13" s="23"/>
      <c r="N13" s="23">
        <v>7.53</v>
      </c>
    </row>
    <row r="14" spans="1:14" x14ac:dyDescent="0.25">
      <c r="A14" s="5">
        <v>6</v>
      </c>
      <c r="B14" s="7" t="s">
        <v>13</v>
      </c>
      <c r="C14" s="5" t="s">
        <v>21</v>
      </c>
      <c r="D14" s="5" t="s">
        <v>20</v>
      </c>
      <c r="E14" s="5" t="s">
        <v>18</v>
      </c>
      <c r="F14" s="6">
        <v>4</v>
      </c>
      <c r="G14" s="3">
        <v>3</v>
      </c>
      <c r="H14" s="23">
        <f t="shared" si="0"/>
        <v>5</v>
      </c>
      <c r="I14" s="23">
        <f t="shared" si="1"/>
        <v>28.333333333333332</v>
      </c>
      <c r="J14" s="23">
        <f t="shared" si="2"/>
        <v>61</v>
      </c>
      <c r="K14" s="23">
        <v>61</v>
      </c>
      <c r="L14" s="23">
        <v>5</v>
      </c>
      <c r="M14" s="23"/>
      <c r="N14" s="23">
        <v>19</v>
      </c>
    </row>
    <row r="15" spans="1:14" x14ac:dyDescent="0.25">
      <c r="A15" s="5">
        <v>7</v>
      </c>
      <c r="B15" s="7" t="s">
        <v>13</v>
      </c>
      <c r="C15" s="5" t="s">
        <v>22</v>
      </c>
      <c r="D15" s="5" t="s">
        <v>15</v>
      </c>
      <c r="E15" s="5" t="s">
        <v>16</v>
      </c>
      <c r="F15" s="6">
        <v>4</v>
      </c>
      <c r="G15" s="3">
        <v>3</v>
      </c>
      <c r="H15" s="23">
        <f t="shared" si="0"/>
        <v>115</v>
      </c>
      <c r="I15" s="23">
        <f t="shared" si="1"/>
        <v>124.33333333333333</v>
      </c>
      <c r="J15" s="23">
        <f t="shared" si="2"/>
        <v>140</v>
      </c>
      <c r="K15" s="23">
        <v>118</v>
      </c>
      <c r="L15" s="23">
        <v>115</v>
      </c>
      <c r="M15" s="23"/>
      <c r="N15" s="23">
        <v>140</v>
      </c>
    </row>
    <row r="16" spans="1:14" x14ac:dyDescent="0.25">
      <c r="A16" s="5">
        <v>7</v>
      </c>
      <c r="B16" s="7" t="s">
        <v>13</v>
      </c>
      <c r="C16" s="5" t="s">
        <v>22</v>
      </c>
      <c r="D16" s="5" t="s">
        <v>17</v>
      </c>
      <c r="E16" s="5" t="s">
        <v>18</v>
      </c>
      <c r="F16" s="6">
        <v>4</v>
      </c>
      <c r="G16" s="3">
        <v>3</v>
      </c>
      <c r="H16" s="23">
        <f t="shared" si="0"/>
        <v>0</v>
      </c>
      <c r="I16" s="23">
        <f t="shared" si="1"/>
        <v>0</v>
      </c>
      <c r="J16" s="23">
        <f t="shared" si="2"/>
        <v>0</v>
      </c>
      <c r="K16" s="23">
        <v>0</v>
      </c>
      <c r="L16" s="23">
        <v>0</v>
      </c>
      <c r="M16" s="23"/>
      <c r="N16" s="23">
        <v>0</v>
      </c>
    </row>
    <row r="17" spans="1:14" x14ac:dyDescent="0.25">
      <c r="A17" s="5">
        <v>7</v>
      </c>
      <c r="B17" s="7" t="s">
        <v>13</v>
      </c>
      <c r="C17" s="5" t="s">
        <v>22</v>
      </c>
      <c r="D17" s="5" t="s">
        <v>19</v>
      </c>
      <c r="E17" s="5" t="s">
        <v>19</v>
      </c>
      <c r="F17" s="6">
        <v>4</v>
      </c>
      <c r="G17" s="3">
        <v>3</v>
      </c>
      <c r="H17" s="23">
        <f t="shared" si="0"/>
        <v>7.29</v>
      </c>
      <c r="I17" s="23">
        <f t="shared" si="1"/>
        <v>7.3033333333333337</v>
      </c>
      <c r="J17" s="23">
        <f t="shared" si="2"/>
        <v>7.32</v>
      </c>
      <c r="K17" s="23">
        <v>7.32</v>
      </c>
      <c r="L17" s="23">
        <v>7.29</v>
      </c>
      <c r="M17" s="23"/>
      <c r="N17" s="23">
        <v>7.3</v>
      </c>
    </row>
    <row r="18" spans="1:14" x14ac:dyDescent="0.25">
      <c r="A18" s="5">
        <v>7</v>
      </c>
      <c r="B18" s="7" t="s">
        <v>13</v>
      </c>
      <c r="C18" s="5" t="s">
        <v>22</v>
      </c>
      <c r="D18" s="5" t="s">
        <v>20</v>
      </c>
      <c r="E18" s="5" t="s">
        <v>18</v>
      </c>
      <c r="F18" s="6">
        <v>4</v>
      </c>
      <c r="G18" s="3">
        <v>3</v>
      </c>
      <c r="H18" s="23">
        <f t="shared" si="0"/>
        <v>18</v>
      </c>
      <c r="I18" s="23">
        <f t="shared" si="1"/>
        <v>59.333333333333336</v>
      </c>
      <c r="J18" s="23">
        <f t="shared" si="2"/>
        <v>123</v>
      </c>
      <c r="K18" s="23">
        <v>18</v>
      </c>
      <c r="L18" s="23">
        <v>123</v>
      </c>
      <c r="M18" s="23"/>
      <c r="N18" s="23">
        <v>37</v>
      </c>
    </row>
    <row r="19" spans="1:14" x14ac:dyDescent="0.25">
      <c r="A19" s="5">
        <v>8</v>
      </c>
      <c r="B19" s="7" t="s">
        <v>13</v>
      </c>
      <c r="C19" s="5" t="s">
        <v>23</v>
      </c>
      <c r="D19" s="5" t="s">
        <v>15</v>
      </c>
      <c r="E19" s="5" t="s">
        <v>16</v>
      </c>
      <c r="F19" s="6">
        <v>4</v>
      </c>
      <c r="G19" s="3">
        <v>4</v>
      </c>
      <c r="H19" s="23">
        <f t="shared" si="0"/>
        <v>465</v>
      </c>
      <c r="I19" s="23">
        <f t="shared" si="1"/>
        <v>506.75</v>
      </c>
      <c r="J19" s="23">
        <f t="shared" si="2"/>
        <v>537</v>
      </c>
      <c r="K19" s="23">
        <v>465</v>
      </c>
      <c r="L19" s="23">
        <v>519</v>
      </c>
      <c r="M19" s="23">
        <v>537</v>
      </c>
      <c r="N19" s="23">
        <v>506</v>
      </c>
    </row>
    <row r="20" spans="1:14" x14ac:dyDescent="0.25">
      <c r="A20" s="5">
        <v>8</v>
      </c>
      <c r="B20" s="7" t="s">
        <v>13</v>
      </c>
      <c r="C20" s="5" t="s">
        <v>23</v>
      </c>
      <c r="D20" s="5" t="s">
        <v>17</v>
      </c>
      <c r="E20" s="5" t="s">
        <v>18</v>
      </c>
      <c r="F20" s="6">
        <v>4</v>
      </c>
      <c r="G20" s="3">
        <v>4</v>
      </c>
      <c r="H20" s="23">
        <f t="shared" si="0"/>
        <v>0</v>
      </c>
      <c r="I20" s="23">
        <f t="shared" si="1"/>
        <v>0</v>
      </c>
      <c r="J20" s="23">
        <f t="shared" si="2"/>
        <v>0</v>
      </c>
      <c r="K20" s="23">
        <v>0</v>
      </c>
      <c r="L20" s="23">
        <v>0</v>
      </c>
      <c r="M20" s="23">
        <v>0</v>
      </c>
      <c r="N20" s="23">
        <v>0</v>
      </c>
    </row>
    <row r="21" spans="1:14" x14ac:dyDescent="0.25">
      <c r="A21" s="5">
        <v>8</v>
      </c>
      <c r="B21" s="7" t="s">
        <v>13</v>
      </c>
      <c r="C21" s="5" t="s">
        <v>23</v>
      </c>
      <c r="D21" s="5" t="s">
        <v>19</v>
      </c>
      <c r="E21" s="5" t="s">
        <v>19</v>
      </c>
      <c r="F21" s="6">
        <v>4</v>
      </c>
      <c r="G21" s="3">
        <v>4</v>
      </c>
      <c r="H21" s="23">
        <f t="shared" si="0"/>
        <v>7.96</v>
      </c>
      <c r="I21" s="23">
        <f t="shared" si="1"/>
        <v>8.11</v>
      </c>
      <c r="J21" s="23">
        <f t="shared" si="2"/>
        <v>8.26</v>
      </c>
      <c r="K21" s="23">
        <v>7.96</v>
      </c>
      <c r="L21" s="23">
        <v>7.97</v>
      </c>
      <c r="M21" s="23">
        <v>8.26</v>
      </c>
      <c r="N21" s="23">
        <v>8.25</v>
      </c>
    </row>
    <row r="22" spans="1:14" x14ac:dyDescent="0.25">
      <c r="A22" s="5">
        <v>8</v>
      </c>
      <c r="B22" s="7" t="s">
        <v>13</v>
      </c>
      <c r="C22" s="5" t="s">
        <v>23</v>
      </c>
      <c r="D22" s="5" t="s">
        <v>20</v>
      </c>
      <c r="E22" s="5" t="s">
        <v>18</v>
      </c>
      <c r="F22" s="6">
        <v>4</v>
      </c>
      <c r="G22" s="3">
        <v>4</v>
      </c>
      <c r="H22" s="23">
        <f t="shared" si="0"/>
        <v>2</v>
      </c>
      <c r="I22" s="23">
        <f t="shared" si="1"/>
        <v>6.75</v>
      </c>
      <c r="J22" s="23">
        <f t="shared" si="2"/>
        <v>14</v>
      </c>
      <c r="K22" s="23">
        <v>7</v>
      </c>
      <c r="L22" s="23">
        <v>4</v>
      </c>
      <c r="M22" s="23">
        <v>2</v>
      </c>
      <c r="N22" s="23">
        <v>14</v>
      </c>
    </row>
    <row r="23" spans="1:14" x14ac:dyDescent="0.25">
      <c r="A23" s="5">
        <v>9</v>
      </c>
      <c r="B23" s="7" t="s">
        <v>13</v>
      </c>
      <c r="C23" s="5" t="s">
        <v>24</v>
      </c>
      <c r="D23" s="5" t="s">
        <v>15</v>
      </c>
      <c r="E23" s="5" t="s">
        <v>16</v>
      </c>
      <c r="F23" s="6">
        <v>4</v>
      </c>
      <c r="G23" s="3">
        <v>1</v>
      </c>
      <c r="H23" s="23">
        <f t="shared" si="0"/>
        <v>445</v>
      </c>
      <c r="I23" s="23">
        <f t="shared" si="1"/>
        <v>445</v>
      </c>
      <c r="J23" s="23">
        <f t="shared" si="2"/>
        <v>445</v>
      </c>
      <c r="K23" s="23"/>
      <c r="L23" s="23"/>
      <c r="M23" s="23"/>
      <c r="N23" s="23">
        <v>445</v>
      </c>
    </row>
    <row r="24" spans="1:14" x14ac:dyDescent="0.25">
      <c r="A24" s="5">
        <v>9</v>
      </c>
      <c r="B24" s="7" t="s">
        <v>13</v>
      </c>
      <c r="C24" s="5" t="s">
        <v>24</v>
      </c>
      <c r="D24" s="5" t="s">
        <v>17</v>
      </c>
      <c r="E24" s="5" t="s">
        <v>18</v>
      </c>
      <c r="F24" s="6">
        <v>4</v>
      </c>
      <c r="G24" s="3">
        <v>1</v>
      </c>
      <c r="H24" s="23">
        <f t="shared" si="0"/>
        <v>0</v>
      </c>
      <c r="I24" s="23">
        <f t="shared" si="1"/>
        <v>0</v>
      </c>
      <c r="J24" s="23">
        <f t="shared" si="2"/>
        <v>0</v>
      </c>
      <c r="K24" s="23"/>
      <c r="L24" s="23"/>
      <c r="M24" s="23"/>
      <c r="N24" s="23">
        <v>0</v>
      </c>
    </row>
    <row r="25" spans="1:14" x14ac:dyDescent="0.25">
      <c r="A25" s="5">
        <v>9</v>
      </c>
      <c r="B25" s="7" t="s">
        <v>13</v>
      </c>
      <c r="C25" s="5" t="s">
        <v>24</v>
      </c>
      <c r="D25" s="5" t="s">
        <v>19</v>
      </c>
      <c r="E25" s="5" t="s">
        <v>19</v>
      </c>
      <c r="F25" s="6">
        <v>4</v>
      </c>
      <c r="G25" s="3">
        <v>1</v>
      </c>
      <c r="H25" s="23">
        <f t="shared" si="0"/>
        <v>6.62</v>
      </c>
      <c r="I25" s="23">
        <f t="shared" si="1"/>
        <v>6.62</v>
      </c>
      <c r="J25" s="23">
        <f t="shared" si="2"/>
        <v>6.62</v>
      </c>
      <c r="K25" s="23"/>
      <c r="L25" s="23"/>
      <c r="M25" s="23"/>
      <c r="N25" s="23">
        <v>6.62</v>
      </c>
    </row>
    <row r="26" spans="1:14" x14ac:dyDescent="0.25">
      <c r="A26" s="5">
        <v>9</v>
      </c>
      <c r="B26" s="7" t="s">
        <v>13</v>
      </c>
      <c r="C26" s="5" t="s">
        <v>24</v>
      </c>
      <c r="D26" s="5" t="s">
        <v>20</v>
      </c>
      <c r="E26" s="5" t="s">
        <v>18</v>
      </c>
      <c r="F26" s="6">
        <v>4</v>
      </c>
      <c r="G26" s="3">
        <v>1</v>
      </c>
      <c r="H26" s="23">
        <f t="shared" si="0"/>
        <v>11500</v>
      </c>
      <c r="I26" s="23">
        <f t="shared" si="1"/>
        <v>11500</v>
      </c>
      <c r="J26" s="23">
        <f t="shared" si="2"/>
        <v>11500</v>
      </c>
      <c r="K26" s="23"/>
      <c r="L26" s="23"/>
      <c r="M26" s="23"/>
      <c r="N26" s="23">
        <v>11500</v>
      </c>
    </row>
    <row r="27" spans="1:14" x14ac:dyDescent="0.25">
      <c r="A27" s="5">
        <v>10</v>
      </c>
      <c r="B27" s="7" t="s">
        <v>13</v>
      </c>
      <c r="C27" s="5" t="s">
        <v>25</v>
      </c>
      <c r="D27" s="5" t="s">
        <v>15</v>
      </c>
      <c r="E27" s="5" t="s">
        <v>16</v>
      </c>
      <c r="F27" s="6" t="s">
        <v>26</v>
      </c>
      <c r="G27" s="3">
        <v>4</v>
      </c>
      <c r="H27" s="23">
        <f t="shared" si="0"/>
        <v>120</v>
      </c>
      <c r="I27" s="23">
        <f t="shared" si="1"/>
        <v>184.5</v>
      </c>
      <c r="J27" s="23">
        <f t="shared" si="2"/>
        <v>211</v>
      </c>
      <c r="K27" s="23">
        <v>211</v>
      </c>
      <c r="L27" s="23">
        <v>120</v>
      </c>
      <c r="M27" s="23">
        <v>207</v>
      </c>
      <c r="N27" s="23">
        <v>200</v>
      </c>
    </row>
    <row r="28" spans="1:14" x14ac:dyDescent="0.25">
      <c r="A28" s="5">
        <v>10</v>
      </c>
      <c r="B28" s="7" t="s">
        <v>13</v>
      </c>
      <c r="C28" s="5" t="s">
        <v>25</v>
      </c>
      <c r="D28" s="5" t="s">
        <v>17</v>
      </c>
      <c r="E28" s="5" t="s">
        <v>18</v>
      </c>
      <c r="F28" s="6" t="s">
        <v>26</v>
      </c>
      <c r="G28" s="3">
        <v>4</v>
      </c>
      <c r="H28" s="23">
        <f t="shared" si="0"/>
        <v>0</v>
      </c>
      <c r="I28" s="23">
        <f t="shared" si="1"/>
        <v>0.15000000000000002</v>
      </c>
      <c r="J28" s="23">
        <f t="shared" si="2"/>
        <v>0.4</v>
      </c>
      <c r="K28" s="23">
        <v>0</v>
      </c>
      <c r="L28" s="23">
        <v>0.2</v>
      </c>
      <c r="M28" s="23">
        <v>0.4</v>
      </c>
      <c r="N28" s="23">
        <v>0</v>
      </c>
    </row>
    <row r="29" spans="1:14" x14ac:dyDescent="0.25">
      <c r="A29" s="5">
        <v>10</v>
      </c>
      <c r="B29" s="7" t="s">
        <v>13</v>
      </c>
      <c r="C29" s="5" t="s">
        <v>25</v>
      </c>
      <c r="D29" s="5" t="s">
        <v>19</v>
      </c>
      <c r="E29" s="5" t="s">
        <v>19</v>
      </c>
      <c r="F29" s="6" t="s">
        <v>26</v>
      </c>
      <c r="G29" s="3">
        <v>4</v>
      </c>
      <c r="H29" s="23">
        <f t="shared" si="0"/>
        <v>7.23</v>
      </c>
      <c r="I29" s="23">
        <f t="shared" si="1"/>
        <v>7.5449999999999999</v>
      </c>
      <c r="J29" s="23">
        <f t="shared" si="2"/>
        <v>7.79</v>
      </c>
      <c r="K29" s="23">
        <v>7.68</v>
      </c>
      <c r="L29" s="23">
        <v>7.23</v>
      </c>
      <c r="M29" s="23">
        <v>7.79</v>
      </c>
      <c r="N29" s="23">
        <v>7.48</v>
      </c>
    </row>
    <row r="30" spans="1:14" x14ac:dyDescent="0.25">
      <c r="A30" s="5">
        <v>10</v>
      </c>
      <c r="B30" s="7" t="s">
        <v>13</v>
      </c>
      <c r="C30" s="5" t="s">
        <v>25</v>
      </c>
      <c r="D30" s="5" t="s">
        <v>20</v>
      </c>
      <c r="E30" s="5" t="s">
        <v>18</v>
      </c>
      <c r="F30" s="6" t="s">
        <v>26</v>
      </c>
      <c r="G30" s="3">
        <v>4</v>
      </c>
      <c r="H30" s="23">
        <f t="shared" si="0"/>
        <v>42</v>
      </c>
      <c r="I30" s="23">
        <f t="shared" si="1"/>
        <v>135.75</v>
      </c>
      <c r="J30" s="23">
        <f t="shared" si="2"/>
        <v>351</v>
      </c>
      <c r="K30" s="23">
        <v>42</v>
      </c>
      <c r="L30" s="23">
        <v>351</v>
      </c>
      <c r="M30" s="23">
        <v>57</v>
      </c>
      <c r="N30" s="23">
        <v>93</v>
      </c>
    </row>
    <row r="31" spans="1:14" x14ac:dyDescent="0.25">
      <c r="A31" s="5">
        <v>11</v>
      </c>
      <c r="B31" s="7" t="s">
        <v>13</v>
      </c>
      <c r="C31" s="5" t="s">
        <v>27</v>
      </c>
      <c r="D31" s="5" t="s">
        <v>15</v>
      </c>
      <c r="E31" s="5" t="s">
        <v>16</v>
      </c>
      <c r="F31" s="6" t="s">
        <v>26</v>
      </c>
      <c r="G31" s="3">
        <v>4</v>
      </c>
      <c r="H31" s="23">
        <f t="shared" si="0"/>
        <v>52</v>
      </c>
      <c r="I31" s="23">
        <f t="shared" si="1"/>
        <v>113.5</v>
      </c>
      <c r="J31" s="23">
        <f t="shared" si="2"/>
        <v>183</v>
      </c>
      <c r="K31" s="23">
        <v>89</v>
      </c>
      <c r="L31" s="23">
        <v>52</v>
      </c>
      <c r="M31" s="23">
        <v>130</v>
      </c>
      <c r="N31" s="23">
        <v>183</v>
      </c>
    </row>
    <row r="32" spans="1:14" x14ac:dyDescent="0.25">
      <c r="A32" s="5">
        <v>11</v>
      </c>
      <c r="B32" s="7" t="s">
        <v>13</v>
      </c>
      <c r="C32" s="5" t="s">
        <v>27</v>
      </c>
      <c r="D32" s="5" t="s">
        <v>17</v>
      </c>
      <c r="E32" s="5" t="s">
        <v>18</v>
      </c>
      <c r="F32" s="6" t="s">
        <v>26</v>
      </c>
      <c r="G32" s="3">
        <v>4</v>
      </c>
      <c r="H32" s="23">
        <f t="shared" si="0"/>
        <v>0</v>
      </c>
      <c r="I32" s="23">
        <f t="shared" si="1"/>
        <v>2.5000000000000001E-2</v>
      </c>
      <c r="J32" s="23">
        <f t="shared" si="2"/>
        <v>0.1</v>
      </c>
      <c r="K32" s="23">
        <v>0</v>
      </c>
      <c r="L32" s="23">
        <v>0</v>
      </c>
      <c r="M32" s="23">
        <v>0.1</v>
      </c>
      <c r="N32" s="23">
        <v>0</v>
      </c>
    </row>
    <row r="33" spans="1:14" x14ac:dyDescent="0.25">
      <c r="A33" s="5">
        <v>11</v>
      </c>
      <c r="B33" s="7" t="s">
        <v>13</v>
      </c>
      <c r="C33" s="5" t="s">
        <v>27</v>
      </c>
      <c r="D33" s="5" t="s">
        <v>19</v>
      </c>
      <c r="E33" s="5" t="s">
        <v>19</v>
      </c>
      <c r="F33" s="6" t="s">
        <v>26</v>
      </c>
      <c r="G33" s="3">
        <v>4</v>
      </c>
      <c r="H33" s="23">
        <f t="shared" si="0"/>
        <v>7.34</v>
      </c>
      <c r="I33" s="23">
        <f t="shared" si="1"/>
        <v>7.5274999999999999</v>
      </c>
      <c r="J33" s="23">
        <f t="shared" si="2"/>
        <v>7.73</v>
      </c>
      <c r="K33" s="23">
        <v>7.67</v>
      </c>
      <c r="L33" s="23">
        <v>7.37</v>
      </c>
      <c r="M33" s="23">
        <v>7.73</v>
      </c>
      <c r="N33" s="23">
        <v>7.34</v>
      </c>
    </row>
    <row r="34" spans="1:14" x14ac:dyDescent="0.25">
      <c r="A34" s="5">
        <v>11</v>
      </c>
      <c r="B34" s="7" t="s">
        <v>13</v>
      </c>
      <c r="C34" s="5" t="s">
        <v>27</v>
      </c>
      <c r="D34" s="5" t="s">
        <v>20</v>
      </c>
      <c r="E34" s="5" t="s">
        <v>18</v>
      </c>
      <c r="F34" s="6" t="s">
        <v>26</v>
      </c>
      <c r="G34" s="3">
        <v>4</v>
      </c>
      <c r="H34" s="23">
        <f t="shared" si="0"/>
        <v>11</v>
      </c>
      <c r="I34" s="23">
        <f t="shared" si="1"/>
        <v>16.25</v>
      </c>
      <c r="J34" s="23">
        <f t="shared" si="2"/>
        <v>29</v>
      </c>
      <c r="K34" s="23">
        <v>13</v>
      </c>
      <c r="L34" s="23">
        <v>12</v>
      </c>
      <c r="M34" s="23">
        <v>11</v>
      </c>
      <c r="N34" s="23">
        <v>29</v>
      </c>
    </row>
    <row r="35" spans="1:14" x14ac:dyDescent="0.25">
      <c r="A35" s="2">
        <v>12</v>
      </c>
      <c r="B35" s="8" t="s">
        <v>28</v>
      </c>
      <c r="C35" s="2" t="s">
        <v>29</v>
      </c>
      <c r="D35" s="2" t="s">
        <v>30</v>
      </c>
      <c r="E35" s="2" t="s">
        <v>18</v>
      </c>
      <c r="F35" s="2">
        <v>4</v>
      </c>
      <c r="G35" s="11">
        <v>4</v>
      </c>
      <c r="H35" s="22">
        <f t="shared" si="0"/>
        <v>260</v>
      </c>
      <c r="I35" s="22">
        <f t="shared" si="1"/>
        <v>264</v>
      </c>
      <c r="J35" s="22">
        <f t="shared" si="2"/>
        <v>267</v>
      </c>
      <c r="K35" s="22">
        <v>260</v>
      </c>
      <c r="L35" s="22">
        <v>265</v>
      </c>
      <c r="M35" s="22">
        <v>264</v>
      </c>
      <c r="N35" s="22">
        <v>267</v>
      </c>
    </row>
    <row r="36" spans="1:14" x14ac:dyDescent="0.25">
      <c r="A36" s="2">
        <v>12</v>
      </c>
      <c r="B36" s="8" t="s">
        <v>28</v>
      </c>
      <c r="C36" s="2" t="s">
        <v>29</v>
      </c>
      <c r="D36" s="2" t="s">
        <v>31</v>
      </c>
      <c r="E36" s="2" t="s">
        <v>18</v>
      </c>
      <c r="F36" s="2">
        <v>2</v>
      </c>
      <c r="G36" s="11">
        <v>2</v>
      </c>
      <c r="H36" s="22">
        <f t="shared" si="0"/>
        <v>0</v>
      </c>
      <c r="I36" s="22">
        <f t="shared" si="1"/>
        <v>1.4999999999999999E-5</v>
      </c>
      <c r="J36" s="22">
        <f t="shared" si="2"/>
        <v>2.9999999999999997E-5</v>
      </c>
      <c r="K36" s="22"/>
      <c r="L36" s="22">
        <f>0.03/1000</f>
        <v>2.9999999999999997E-5</v>
      </c>
      <c r="M36" s="22"/>
      <c r="N36" s="22">
        <v>0</v>
      </c>
    </row>
    <row r="37" spans="1:14" x14ac:dyDescent="0.25">
      <c r="A37" s="2">
        <v>12</v>
      </c>
      <c r="B37" s="8" t="s">
        <v>28</v>
      </c>
      <c r="C37" s="2" t="s">
        <v>29</v>
      </c>
      <c r="D37" s="2" t="s">
        <v>32</v>
      </c>
      <c r="E37" s="2" t="s">
        <v>18</v>
      </c>
      <c r="F37" s="2">
        <v>2</v>
      </c>
      <c r="G37" s="11">
        <v>2</v>
      </c>
      <c r="H37" s="22">
        <f t="shared" si="0"/>
        <v>0</v>
      </c>
      <c r="I37" s="22">
        <f t="shared" si="1"/>
        <v>0</v>
      </c>
      <c r="J37" s="22">
        <f t="shared" si="2"/>
        <v>0</v>
      </c>
      <c r="K37" s="22"/>
      <c r="L37" s="22">
        <v>0</v>
      </c>
      <c r="M37" s="22"/>
      <c r="N37" s="22">
        <v>0</v>
      </c>
    </row>
    <row r="38" spans="1:14" x14ac:dyDescent="0.25">
      <c r="A38" s="2">
        <v>12</v>
      </c>
      <c r="B38" s="8" t="s">
        <v>28</v>
      </c>
      <c r="C38" s="2" t="s">
        <v>29</v>
      </c>
      <c r="D38" s="2" t="s">
        <v>33</v>
      </c>
      <c r="E38" s="2" t="s">
        <v>18</v>
      </c>
      <c r="F38" s="2">
        <v>2</v>
      </c>
      <c r="G38" s="11">
        <v>2</v>
      </c>
      <c r="H38" s="22">
        <f t="shared" si="0"/>
        <v>0.217</v>
      </c>
      <c r="I38" s="22">
        <f t="shared" si="1"/>
        <v>0.23249999999999998</v>
      </c>
      <c r="J38" s="22">
        <f t="shared" si="2"/>
        <v>0.248</v>
      </c>
      <c r="K38" s="22"/>
      <c r="L38" s="22">
        <f>217/1000</f>
        <v>0.217</v>
      </c>
      <c r="M38" s="22"/>
      <c r="N38" s="22">
        <f>248/1000</f>
        <v>0.248</v>
      </c>
    </row>
    <row r="39" spans="1:14" x14ac:dyDescent="0.25">
      <c r="A39" s="2">
        <v>12</v>
      </c>
      <c r="B39" s="8" t="s">
        <v>28</v>
      </c>
      <c r="C39" s="2" t="s">
        <v>29</v>
      </c>
      <c r="D39" s="2" t="s">
        <v>34</v>
      </c>
      <c r="E39" s="2" t="s">
        <v>18</v>
      </c>
      <c r="F39" s="2">
        <v>2</v>
      </c>
      <c r="G39" s="11">
        <v>2</v>
      </c>
      <c r="H39" s="22">
        <f t="shared" si="0"/>
        <v>0</v>
      </c>
      <c r="I39" s="22">
        <f t="shared" si="1"/>
        <v>0</v>
      </c>
      <c r="J39" s="22">
        <f t="shared" si="2"/>
        <v>0</v>
      </c>
      <c r="K39" s="22"/>
      <c r="L39" s="22">
        <v>0</v>
      </c>
      <c r="M39" s="22"/>
      <c r="N39" s="22">
        <v>0</v>
      </c>
    </row>
    <row r="40" spans="1:14" x14ac:dyDescent="0.25">
      <c r="A40" s="2">
        <v>12</v>
      </c>
      <c r="B40" s="8" t="s">
        <v>28</v>
      </c>
      <c r="C40" s="2" t="s">
        <v>29</v>
      </c>
      <c r="D40" s="2" t="s">
        <v>35</v>
      </c>
      <c r="E40" s="2" t="s">
        <v>18</v>
      </c>
      <c r="F40" s="2">
        <v>2</v>
      </c>
      <c r="G40" s="11">
        <v>2</v>
      </c>
      <c r="H40" s="22">
        <f t="shared" si="0"/>
        <v>0</v>
      </c>
      <c r="I40" s="22">
        <f t="shared" si="1"/>
        <v>0</v>
      </c>
      <c r="J40" s="22">
        <f t="shared" si="2"/>
        <v>0</v>
      </c>
      <c r="K40" s="22"/>
      <c r="L40" s="22">
        <v>0</v>
      </c>
      <c r="M40" s="22"/>
      <c r="N40" s="22">
        <v>0</v>
      </c>
    </row>
    <row r="41" spans="1:14" x14ac:dyDescent="0.25">
      <c r="A41" s="2">
        <v>12</v>
      </c>
      <c r="B41" s="8" t="s">
        <v>28</v>
      </c>
      <c r="C41" s="2" t="s">
        <v>29</v>
      </c>
      <c r="D41" s="2" t="s">
        <v>36</v>
      </c>
      <c r="E41" s="2" t="s">
        <v>18</v>
      </c>
      <c r="F41" s="2">
        <v>4</v>
      </c>
      <c r="G41" s="11">
        <v>4</v>
      </c>
      <c r="H41" s="22">
        <f t="shared" si="0"/>
        <v>78.599999999999994</v>
      </c>
      <c r="I41" s="22">
        <f t="shared" si="1"/>
        <v>84.125</v>
      </c>
      <c r="J41" s="22">
        <f t="shared" si="2"/>
        <v>88</v>
      </c>
      <c r="K41" s="22">
        <v>84.5</v>
      </c>
      <c r="L41" s="22">
        <v>85.4</v>
      </c>
      <c r="M41" s="22">
        <v>88</v>
      </c>
      <c r="N41" s="22">
        <v>78.599999999999994</v>
      </c>
    </row>
    <row r="42" spans="1:14" x14ac:dyDescent="0.25">
      <c r="A42" s="2">
        <v>12</v>
      </c>
      <c r="B42" s="8" t="s">
        <v>28</v>
      </c>
      <c r="C42" s="2" t="s">
        <v>29</v>
      </c>
      <c r="D42" s="2" t="s">
        <v>37</v>
      </c>
      <c r="E42" s="2" t="s">
        <v>18</v>
      </c>
      <c r="F42" s="2">
        <v>4</v>
      </c>
      <c r="G42" s="11">
        <v>4</v>
      </c>
      <c r="H42" s="22">
        <f t="shared" si="0"/>
        <v>148</v>
      </c>
      <c r="I42" s="22">
        <f t="shared" si="1"/>
        <v>162</v>
      </c>
      <c r="J42" s="22">
        <f t="shared" si="2"/>
        <v>180</v>
      </c>
      <c r="K42" s="22">
        <v>166</v>
      </c>
      <c r="L42" s="22">
        <v>180</v>
      </c>
      <c r="M42" s="22">
        <v>154</v>
      </c>
      <c r="N42" s="22">
        <v>148</v>
      </c>
    </row>
    <row r="43" spans="1:14" x14ac:dyDescent="0.25">
      <c r="A43" s="2">
        <v>12</v>
      </c>
      <c r="B43" s="8" t="s">
        <v>28</v>
      </c>
      <c r="C43" s="2" t="s">
        <v>29</v>
      </c>
      <c r="D43" s="2" t="s">
        <v>38</v>
      </c>
      <c r="E43" s="2" t="s">
        <v>18</v>
      </c>
      <c r="F43" s="2">
        <v>2</v>
      </c>
      <c r="G43" s="11">
        <v>2</v>
      </c>
      <c r="H43" s="22">
        <f t="shared" si="0"/>
        <v>0</v>
      </c>
      <c r="I43" s="22">
        <f t="shared" si="1"/>
        <v>0</v>
      </c>
      <c r="J43" s="22">
        <f t="shared" si="2"/>
        <v>0</v>
      </c>
      <c r="K43" s="22"/>
      <c r="L43" s="22">
        <v>0</v>
      </c>
      <c r="M43" s="22"/>
      <c r="N43" s="22">
        <v>0</v>
      </c>
    </row>
    <row r="44" spans="1:14" x14ac:dyDescent="0.25">
      <c r="A44" s="2">
        <v>12</v>
      </c>
      <c r="B44" s="8" t="s">
        <v>28</v>
      </c>
      <c r="C44" s="2" t="s">
        <v>29</v>
      </c>
      <c r="D44" s="2" t="s">
        <v>39</v>
      </c>
      <c r="E44" s="2" t="s">
        <v>18</v>
      </c>
      <c r="F44" s="2">
        <v>2</v>
      </c>
      <c r="G44" s="11">
        <v>2</v>
      </c>
      <c r="H44" s="22">
        <f t="shared" si="0"/>
        <v>0</v>
      </c>
      <c r="I44" s="22">
        <f t="shared" si="1"/>
        <v>2.0000000000000001E-4</v>
      </c>
      <c r="J44" s="22">
        <f t="shared" si="2"/>
        <v>4.0000000000000002E-4</v>
      </c>
      <c r="K44" s="22"/>
      <c r="L44" s="22">
        <v>0</v>
      </c>
      <c r="M44" s="22"/>
      <c r="N44" s="22">
        <f>0.4/1000</f>
        <v>4.0000000000000002E-4</v>
      </c>
    </row>
    <row r="45" spans="1:14" x14ac:dyDescent="0.25">
      <c r="A45" s="2">
        <v>12</v>
      </c>
      <c r="B45" s="8" t="s">
        <v>28</v>
      </c>
      <c r="C45" s="2" t="s">
        <v>29</v>
      </c>
      <c r="D45" s="2" t="s">
        <v>40</v>
      </c>
      <c r="E45" s="2" t="s">
        <v>16</v>
      </c>
      <c r="F45" s="2">
        <v>4</v>
      </c>
      <c r="G45" s="11">
        <v>4</v>
      </c>
      <c r="H45" s="22">
        <f t="shared" si="0"/>
        <v>957</v>
      </c>
      <c r="I45" s="22">
        <f t="shared" si="1"/>
        <v>996.75</v>
      </c>
      <c r="J45" s="22">
        <f t="shared" si="2"/>
        <v>1020</v>
      </c>
      <c r="K45" s="22">
        <v>1020</v>
      </c>
      <c r="L45" s="22">
        <v>1000</v>
      </c>
      <c r="M45" s="22">
        <v>1010</v>
      </c>
      <c r="N45" s="22">
        <v>957</v>
      </c>
    </row>
    <row r="46" spans="1:14" x14ac:dyDescent="0.25">
      <c r="A46" s="2">
        <v>12</v>
      </c>
      <c r="B46" s="8" t="s">
        <v>28</v>
      </c>
      <c r="C46" s="2" t="s">
        <v>29</v>
      </c>
      <c r="D46" s="2" t="s">
        <v>41</v>
      </c>
      <c r="E46" s="2" t="s">
        <v>18</v>
      </c>
      <c r="F46" s="2">
        <v>2</v>
      </c>
      <c r="G46" s="11">
        <v>2</v>
      </c>
      <c r="H46" s="22">
        <f t="shared" si="0"/>
        <v>0</v>
      </c>
      <c r="I46" s="22">
        <f t="shared" si="1"/>
        <v>0</v>
      </c>
      <c r="J46" s="22">
        <f t="shared" si="2"/>
        <v>0</v>
      </c>
      <c r="K46" s="22"/>
      <c r="L46" s="22">
        <v>0</v>
      </c>
      <c r="M46" s="22"/>
      <c r="N46" s="22">
        <v>0</v>
      </c>
    </row>
    <row r="47" spans="1:14" x14ac:dyDescent="0.25">
      <c r="A47" s="2">
        <v>12</v>
      </c>
      <c r="B47" s="8" t="s">
        <v>28</v>
      </c>
      <c r="C47" s="2" t="s">
        <v>29</v>
      </c>
      <c r="D47" s="2" t="s">
        <v>42</v>
      </c>
      <c r="E47" s="2" t="s">
        <v>18</v>
      </c>
      <c r="F47" s="2">
        <v>2</v>
      </c>
      <c r="G47" s="11">
        <v>2</v>
      </c>
      <c r="H47" s="22">
        <f t="shared" si="0"/>
        <v>0</v>
      </c>
      <c r="I47" s="22">
        <f t="shared" si="1"/>
        <v>0</v>
      </c>
      <c r="J47" s="22">
        <f t="shared" si="2"/>
        <v>0</v>
      </c>
      <c r="K47" s="22"/>
      <c r="L47" s="22">
        <v>0</v>
      </c>
      <c r="M47" s="22"/>
      <c r="N47" s="22">
        <v>0</v>
      </c>
    </row>
    <row r="48" spans="1:14" x14ac:dyDescent="0.25">
      <c r="A48" s="2">
        <v>12</v>
      </c>
      <c r="B48" s="8" t="s">
        <v>28</v>
      </c>
      <c r="C48" s="2" t="s">
        <v>29</v>
      </c>
      <c r="D48" s="2" t="s">
        <v>43</v>
      </c>
      <c r="E48" s="2" t="s">
        <v>18</v>
      </c>
      <c r="F48" s="2">
        <v>4</v>
      </c>
      <c r="G48" s="11">
        <v>4</v>
      </c>
      <c r="H48" s="22">
        <f t="shared" si="0"/>
        <v>1.9</v>
      </c>
      <c r="I48" s="22">
        <f t="shared" si="1"/>
        <v>2.125</v>
      </c>
      <c r="J48" s="22">
        <f t="shared" si="2"/>
        <v>2.4</v>
      </c>
      <c r="K48" s="22">
        <v>1.9</v>
      </c>
      <c r="L48" s="22">
        <v>2.4</v>
      </c>
      <c r="M48" s="22">
        <v>2.1</v>
      </c>
      <c r="N48" s="22">
        <v>2.1</v>
      </c>
    </row>
    <row r="49" spans="1:14" x14ac:dyDescent="0.25">
      <c r="A49" s="2">
        <v>12</v>
      </c>
      <c r="B49" s="8" t="s">
        <v>28</v>
      </c>
      <c r="C49" s="2" t="s">
        <v>29</v>
      </c>
      <c r="D49" s="2" t="s">
        <v>44</v>
      </c>
      <c r="E49" s="2" t="s">
        <v>18</v>
      </c>
      <c r="F49" s="2">
        <v>2</v>
      </c>
      <c r="G49" s="11">
        <v>2</v>
      </c>
      <c r="H49" s="22">
        <f t="shared" si="0"/>
        <v>0</v>
      </c>
      <c r="I49" s="22">
        <f t="shared" si="1"/>
        <v>0</v>
      </c>
      <c r="J49" s="22">
        <f t="shared" si="2"/>
        <v>0</v>
      </c>
      <c r="K49" s="22"/>
      <c r="L49" s="22">
        <v>0</v>
      </c>
      <c r="M49" s="22"/>
      <c r="N49" s="22">
        <v>0</v>
      </c>
    </row>
    <row r="50" spans="1:14" x14ac:dyDescent="0.25">
      <c r="A50" s="2">
        <v>12</v>
      </c>
      <c r="B50" s="8" t="s">
        <v>28</v>
      </c>
      <c r="C50" s="2" t="s">
        <v>29</v>
      </c>
      <c r="D50" s="2" t="s">
        <v>45</v>
      </c>
      <c r="E50" s="2" t="s">
        <v>18</v>
      </c>
      <c r="F50" s="2">
        <v>4</v>
      </c>
      <c r="G50" s="11">
        <v>4</v>
      </c>
      <c r="H50" s="22">
        <f t="shared" si="0"/>
        <v>16.3</v>
      </c>
      <c r="I50" s="22">
        <f t="shared" si="1"/>
        <v>17.425000000000001</v>
      </c>
      <c r="J50" s="22">
        <f t="shared" si="2"/>
        <v>18.399999999999999</v>
      </c>
      <c r="K50" s="22">
        <v>17.399999999999999</v>
      </c>
      <c r="L50" s="22">
        <v>17.600000000000001</v>
      </c>
      <c r="M50" s="22">
        <v>18.399999999999999</v>
      </c>
      <c r="N50" s="22">
        <v>16.3</v>
      </c>
    </row>
    <row r="51" spans="1:14" x14ac:dyDescent="0.25">
      <c r="A51" s="2">
        <v>12</v>
      </c>
      <c r="B51" s="8" t="s">
        <v>28</v>
      </c>
      <c r="C51" s="2" t="s">
        <v>29</v>
      </c>
      <c r="D51" s="2" t="s">
        <v>46</v>
      </c>
      <c r="E51" s="2" t="s">
        <v>18</v>
      </c>
      <c r="F51" s="2">
        <v>4</v>
      </c>
      <c r="G51" s="11">
        <v>4</v>
      </c>
      <c r="H51" s="22">
        <f t="shared" si="0"/>
        <v>1E-3</v>
      </c>
      <c r="I51" s="22">
        <f t="shared" si="1"/>
        <v>3.8250000000000006E-2</v>
      </c>
      <c r="J51" s="22">
        <f t="shared" si="2"/>
        <v>0.13400000000000001</v>
      </c>
      <c r="K51" s="22">
        <v>1.6E-2</v>
      </c>
      <c r="L51" s="22">
        <v>1E-3</v>
      </c>
      <c r="M51" s="22">
        <v>2E-3</v>
      </c>
      <c r="N51" s="22">
        <v>0.13400000000000001</v>
      </c>
    </row>
    <row r="52" spans="1:14" x14ac:dyDescent="0.25">
      <c r="A52" s="2">
        <v>12</v>
      </c>
      <c r="B52" s="8" t="s">
        <v>28</v>
      </c>
      <c r="C52" s="2" t="s">
        <v>29</v>
      </c>
      <c r="D52" s="2" t="s">
        <v>47</v>
      </c>
      <c r="E52" s="2" t="s">
        <v>18</v>
      </c>
      <c r="F52" s="2">
        <v>2</v>
      </c>
      <c r="G52" s="11">
        <v>2</v>
      </c>
      <c r="H52" s="22">
        <f t="shared" si="0"/>
        <v>0</v>
      </c>
      <c r="I52" s="22">
        <f t="shared" si="1"/>
        <v>0</v>
      </c>
      <c r="J52" s="22">
        <f t="shared" si="2"/>
        <v>0</v>
      </c>
      <c r="K52" s="22"/>
      <c r="L52" s="22">
        <v>0</v>
      </c>
      <c r="M52" s="22"/>
      <c r="N52" s="22">
        <v>0</v>
      </c>
    </row>
    <row r="53" spans="1:14" x14ac:dyDescent="0.25">
      <c r="A53" s="2">
        <v>12</v>
      </c>
      <c r="B53" s="8" t="s">
        <v>28</v>
      </c>
      <c r="C53" s="2" t="s">
        <v>29</v>
      </c>
      <c r="D53" s="2" t="s">
        <v>48</v>
      </c>
      <c r="E53" s="2" t="s">
        <v>18</v>
      </c>
      <c r="F53" s="2">
        <v>4</v>
      </c>
      <c r="G53" s="11">
        <v>4</v>
      </c>
      <c r="H53" s="22">
        <f t="shared" si="0"/>
        <v>0</v>
      </c>
      <c r="I53" s="22">
        <f t="shared" si="1"/>
        <v>0</v>
      </c>
      <c r="J53" s="22">
        <f t="shared" si="2"/>
        <v>0</v>
      </c>
      <c r="K53" s="22">
        <v>0</v>
      </c>
      <c r="L53" s="22">
        <v>0</v>
      </c>
      <c r="M53" s="22">
        <v>0</v>
      </c>
      <c r="N53" s="22">
        <v>0</v>
      </c>
    </row>
    <row r="54" spans="1:14" x14ac:dyDescent="0.25">
      <c r="A54" s="2">
        <v>12</v>
      </c>
      <c r="B54" s="8" t="s">
        <v>28</v>
      </c>
      <c r="C54" s="2" t="s">
        <v>29</v>
      </c>
      <c r="D54" s="2" t="s">
        <v>17</v>
      </c>
      <c r="E54" s="2" t="s">
        <v>18</v>
      </c>
      <c r="F54" s="2">
        <v>4</v>
      </c>
      <c r="G54" s="11">
        <v>4</v>
      </c>
      <c r="H54" s="22">
        <f t="shared" si="0"/>
        <v>0</v>
      </c>
      <c r="I54" s="22">
        <f t="shared" si="1"/>
        <v>0</v>
      </c>
      <c r="J54" s="22">
        <f t="shared" si="2"/>
        <v>0</v>
      </c>
      <c r="K54" s="22">
        <v>0</v>
      </c>
      <c r="L54" s="22">
        <v>0</v>
      </c>
      <c r="M54" s="22">
        <v>0</v>
      </c>
      <c r="N54" s="22">
        <v>0</v>
      </c>
    </row>
    <row r="55" spans="1:14" x14ac:dyDescent="0.25">
      <c r="A55" s="2">
        <v>12</v>
      </c>
      <c r="B55" s="8" t="s">
        <v>28</v>
      </c>
      <c r="C55" s="2" t="s">
        <v>29</v>
      </c>
      <c r="D55" s="2" t="s">
        <v>49</v>
      </c>
      <c r="E55" s="2" t="s">
        <v>18</v>
      </c>
      <c r="F55" s="2">
        <v>2</v>
      </c>
      <c r="G55" s="11">
        <v>2</v>
      </c>
      <c r="H55" s="22">
        <f t="shared" si="0"/>
        <v>0</v>
      </c>
      <c r="I55" s="22">
        <f t="shared" si="1"/>
        <v>0</v>
      </c>
      <c r="J55" s="22">
        <f t="shared" si="2"/>
        <v>0</v>
      </c>
      <c r="K55" s="22"/>
      <c r="L55" s="22">
        <v>0</v>
      </c>
      <c r="M55" s="22"/>
      <c r="N55" s="22">
        <v>0</v>
      </c>
    </row>
    <row r="56" spans="1:14" x14ac:dyDescent="0.25">
      <c r="A56" s="2">
        <v>12</v>
      </c>
      <c r="B56" s="8" t="s">
        <v>28</v>
      </c>
      <c r="C56" s="2" t="s">
        <v>29</v>
      </c>
      <c r="D56" s="2" t="s">
        <v>50</v>
      </c>
      <c r="E56" s="2" t="s">
        <v>18</v>
      </c>
      <c r="F56" s="2">
        <v>2</v>
      </c>
      <c r="G56" s="11">
        <v>2</v>
      </c>
      <c r="H56" s="22">
        <f t="shared" si="0"/>
        <v>0</v>
      </c>
      <c r="I56" s="22">
        <f t="shared" si="1"/>
        <v>0</v>
      </c>
      <c r="J56" s="22">
        <f t="shared" si="2"/>
        <v>0</v>
      </c>
      <c r="K56" s="22"/>
      <c r="L56" s="22">
        <v>0</v>
      </c>
      <c r="M56" s="22"/>
      <c r="N56" s="22">
        <v>0</v>
      </c>
    </row>
    <row r="57" spans="1:14" x14ac:dyDescent="0.25">
      <c r="A57" s="2">
        <v>12</v>
      </c>
      <c r="B57" s="8" t="s">
        <v>28</v>
      </c>
      <c r="C57" s="2" t="s">
        <v>29</v>
      </c>
      <c r="D57" s="2" t="s">
        <v>19</v>
      </c>
      <c r="E57" s="2" t="s">
        <v>19</v>
      </c>
      <c r="F57" s="2">
        <v>4</v>
      </c>
      <c r="G57" s="11">
        <v>4</v>
      </c>
      <c r="H57" s="22">
        <f t="shared" si="0"/>
        <v>7.38</v>
      </c>
      <c r="I57" s="22">
        <f t="shared" si="1"/>
        <v>7.5674999999999999</v>
      </c>
      <c r="J57" s="22">
        <f t="shared" si="2"/>
        <v>7.73</v>
      </c>
      <c r="K57" s="22">
        <v>7.53</v>
      </c>
      <c r="L57" s="22">
        <v>7.38</v>
      </c>
      <c r="M57" s="22">
        <v>7.63</v>
      </c>
      <c r="N57" s="22">
        <v>7.73</v>
      </c>
    </row>
    <row r="58" spans="1:14" x14ac:dyDescent="0.25">
      <c r="A58" s="2">
        <v>12</v>
      </c>
      <c r="B58" s="8" t="s">
        <v>28</v>
      </c>
      <c r="C58" s="2" t="s">
        <v>29</v>
      </c>
      <c r="D58" s="2" t="s">
        <v>51</v>
      </c>
      <c r="E58" s="2" t="s">
        <v>18</v>
      </c>
      <c r="F58" s="2">
        <v>2</v>
      </c>
      <c r="G58" s="11">
        <v>2</v>
      </c>
      <c r="H58" s="22">
        <f t="shared" si="0"/>
        <v>0</v>
      </c>
      <c r="I58" s="22">
        <f t="shared" si="1"/>
        <v>0</v>
      </c>
      <c r="J58" s="22">
        <f t="shared" si="2"/>
        <v>0</v>
      </c>
      <c r="K58" s="22"/>
      <c r="L58" s="22">
        <v>0</v>
      </c>
      <c r="M58" s="22"/>
      <c r="N58" s="22">
        <v>0</v>
      </c>
    </row>
    <row r="59" spans="1:14" x14ac:dyDescent="0.25">
      <c r="A59" s="2">
        <v>12</v>
      </c>
      <c r="B59" s="8" t="s">
        <v>28</v>
      </c>
      <c r="C59" s="2" t="s">
        <v>29</v>
      </c>
      <c r="D59" s="2" t="s">
        <v>52</v>
      </c>
      <c r="E59" s="2" t="s">
        <v>18</v>
      </c>
      <c r="F59" s="2">
        <v>4</v>
      </c>
      <c r="G59" s="11">
        <v>4</v>
      </c>
      <c r="H59" s="22">
        <f t="shared" si="0"/>
        <v>1.4</v>
      </c>
      <c r="I59" s="22">
        <f t="shared" si="1"/>
        <v>1.5499999999999998</v>
      </c>
      <c r="J59" s="22">
        <f t="shared" si="2"/>
        <v>1.7</v>
      </c>
      <c r="K59" s="22">
        <v>1.5</v>
      </c>
      <c r="L59" s="22">
        <v>1.6</v>
      </c>
      <c r="M59" s="22">
        <v>1.7</v>
      </c>
      <c r="N59" s="22">
        <v>1.4</v>
      </c>
    </row>
    <row r="60" spans="1:14" x14ac:dyDescent="0.25">
      <c r="A60" s="2">
        <v>12</v>
      </c>
      <c r="B60" s="8" t="s">
        <v>28</v>
      </c>
      <c r="C60" s="2" t="s">
        <v>29</v>
      </c>
      <c r="D60" s="2" t="s">
        <v>53</v>
      </c>
      <c r="E60" s="2" t="s">
        <v>18</v>
      </c>
      <c r="F60" s="2">
        <v>4</v>
      </c>
      <c r="G60" s="11">
        <v>4</v>
      </c>
      <c r="H60" s="22">
        <f t="shared" si="0"/>
        <v>72.8</v>
      </c>
      <c r="I60" s="22">
        <f t="shared" si="1"/>
        <v>83.95</v>
      </c>
      <c r="J60" s="22">
        <f t="shared" si="2"/>
        <v>95.6</v>
      </c>
      <c r="K60" s="22">
        <v>78.400000000000006</v>
      </c>
      <c r="L60" s="22">
        <v>89</v>
      </c>
      <c r="M60" s="22">
        <v>95.6</v>
      </c>
      <c r="N60" s="22">
        <v>72.8</v>
      </c>
    </row>
    <row r="61" spans="1:14" x14ac:dyDescent="0.25">
      <c r="A61" s="2">
        <v>12</v>
      </c>
      <c r="B61" s="8" t="s">
        <v>28</v>
      </c>
      <c r="C61" s="2" t="s">
        <v>29</v>
      </c>
      <c r="D61" s="2" t="s">
        <v>54</v>
      </c>
      <c r="E61" s="2" t="s">
        <v>18</v>
      </c>
      <c r="F61" s="2">
        <v>4</v>
      </c>
      <c r="G61" s="11">
        <v>4</v>
      </c>
      <c r="H61" s="22">
        <f t="shared" si="0"/>
        <v>9.1999999999999993</v>
      </c>
      <c r="I61" s="22">
        <f t="shared" si="1"/>
        <v>10.050000000000001</v>
      </c>
      <c r="J61" s="22">
        <f t="shared" si="2"/>
        <v>11</v>
      </c>
      <c r="K61" s="22">
        <v>10.3</v>
      </c>
      <c r="L61" s="22">
        <v>11</v>
      </c>
      <c r="M61" s="22">
        <v>9.6999999999999993</v>
      </c>
      <c r="N61" s="22">
        <v>9.1999999999999993</v>
      </c>
    </row>
    <row r="62" spans="1:14" x14ac:dyDescent="0.25">
      <c r="A62" s="2">
        <v>12</v>
      </c>
      <c r="B62" s="8" t="s">
        <v>28</v>
      </c>
      <c r="C62" s="2" t="s">
        <v>29</v>
      </c>
      <c r="D62" s="2" t="s">
        <v>55</v>
      </c>
      <c r="E62" s="2" t="s">
        <v>18</v>
      </c>
      <c r="F62" s="2">
        <v>2</v>
      </c>
      <c r="G62" s="11">
        <v>2</v>
      </c>
      <c r="H62" s="22">
        <f t="shared" si="0"/>
        <v>0</v>
      </c>
      <c r="I62" s="22">
        <f t="shared" si="1"/>
        <v>0</v>
      </c>
      <c r="J62" s="22">
        <f t="shared" si="2"/>
        <v>0</v>
      </c>
      <c r="K62" s="22"/>
      <c r="L62" s="22">
        <v>0</v>
      </c>
      <c r="M62" s="22"/>
      <c r="N62" s="22">
        <v>0</v>
      </c>
    </row>
    <row r="63" spans="1:14" x14ac:dyDescent="0.25">
      <c r="A63" s="2">
        <v>12</v>
      </c>
      <c r="B63" s="8" t="s">
        <v>28</v>
      </c>
      <c r="C63" s="2" t="s">
        <v>29</v>
      </c>
      <c r="D63" s="2" t="s">
        <v>56</v>
      </c>
      <c r="E63" s="2" t="s">
        <v>18</v>
      </c>
      <c r="F63" s="2">
        <v>2</v>
      </c>
      <c r="G63" s="11">
        <v>4</v>
      </c>
      <c r="H63" s="22">
        <f t="shared" si="0"/>
        <v>622</v>
      </c>
      <c r="I63" s="22">
        <f t="shared" si="1"/>
        <v>649.25</v>
      </c>
      <c r="J63" s="22">
        <f t="shared" si="2"/>
        <v>666</v>
      </c>
      <c r="K63" s="22">
        <v>666</v>
      </c>
      <c r="L63" s="22">
        <v>653</v>
      </c>
      <c r="M63" s="22">
        <v>656</v>
      </c>
      <c r="N63" s="22">
        <v>622</v>
      </c>
    </row>
    <row r="64" spans="1:14" x14ac:dyDescent="0.25">
      <c r="A64" s="2">
        <v>12</v>
      </c>
      <c r="B64" s="8" t="s">
        <v>28</v>
      </c>
      <c r="C64" s="2" t="s">
        <v>29</v>
      </c>
      <c r="D64" s="2" t="s">
        <v>57</v>
      </c>
      <c r="E64" s="2" t="s">
        <v>18</v>
      </c>
      <c r="F64" s="2">
        <v>4</v>
      </c>
      <c r="G64" s="11">
        <v>4</v>
      </c>
      <c r="H64" s="22">
        <f t="shared" si="0"/>
        <v>3</v>
      </c>
      <c r="I64" s="22">
        <f t="shared" si="1"/>
        <v>3.25</v>
      </c>
      <c r="J64" s="22">
        <f t="shared" si="2"/>
        <v>4</v>
      </c>
      <c r="K64" s="22">
        <v>3</v>
      </c>
      <c r="L64" s="22">
        <v>3</v>
      </c>
      <c r="M64" s="22">
        <v>3</v>
      </c>
      <c r="N64" s="22">
        <v>4</v>
      </c>
    </row>
    <row r="65" spans="1:14" x14ac:dyDescent="0.25">
      <c r="A65" s="2">
        <v>12</v>
      </c>
      <c r="B65" s="8" t="s">
        <v>28</v>
      </c>
      <c r="C65" s="2" t="s">
        <v>29</v>
      </c>
      <c r="D65" s="2" t="s">
        <v>58</v>
      </c>
      <c r="E65" s="2" t="s">
        <v>18</v>
      </c>
      <c r="F65" s="2">
        <v>2</v>
      </c>
      <c r="G65" s="11">
        <v>2</v>
      </c>
      <c r="H65" s="22">
        <f t="shared" si="0"/>
        <v>0</v>
      </c>
      <c r="I65" s="22">
        <f t="shared" si="1"/>
        <v>0</v>
      </c>
      <c r="J65" s="22">
        <f t="shared" si="2"/>
        <v>0</v>
      </c>
      <c r="K65" s="22"/>
      <c r="L65" s="22">
        <v>0</v>
      </c>
      <c r="M65" s="22"/>
      <c r="N65" s="22">
        <v>0</v>
      </c>
    </row>
    <row r="66" spans="1:14" x14ac:dyDescent="0.25">
      <c r="A66" s="2">
        <v>12</v>
      </c>
      <c r="B66" s="8" t="s">
        <v>28</v>
      </c>
      <c r="C66" s="2" t="s">
        <v>29</v>
      </c>
      <c r="D66" s="2" t="s">
        <v>59</v>
      </c>
      <c r="E66" s="2" t="s">
        <v>18</v>
      </c>
      <c r="F66" s="2">
        <v>4</v>
      </c>
      <c r="G66" s="11">
        <v>4</v>
      </c>
      <c r="H66" s="22">
        <f t="shared" si="0"/>
        <v>0</v>
      </c>
      <c r="I66" s="22">
        <f t="shared" si="1"/>
        <v>0</v>
      </c>
      <c r="J66" s="22">
        <f t="shared" si="2"/>
        <v>0</v>
      </c>
      <c r="K66" s="22">
        <v>0</v>
      </c>
      <c r="L66" s="22">
        <v>0</v>
      </c>
      <c r="M66" s="22">
        <v>0</v>
      </c>
      <c r="N66" s="22">
        <v>0</v>
      </c>
    </row>
    <row r="67" spans="1:14" x14ac:dyDescent="0.25">
      <c r="A67" s="2">
        <v>12</v>
      </c>
      <c r="B67" s="8" t="s">
        <v>28</v>
      </c>
      <c r="C67" s="2" t="s">
        <v>29</v>
      </c>
      <c r="D67" s="2" t="s">
        <v>60</v>
      </c>
      <c r="E67" s="2" t="s">
        <v>18</v>
      </c>
      <c r="F67" s="2">
        <v>2</v>
      </c>
      <c r="G67" s="11">
        <v>2</v>
      </c>
      <c r="H67" s="22">
        <f t="shared" si="0"/>
        <v>0</v>
      </c>
      <c r="I67" s="22">
        <f t="shared" si="1"/>
        <v>0</v>
      </c>
      <c r="J67" s="22">
        <f t="shared" si="2"/>
        <v>0</v>
      </c>
      <c r="K67" s="22"/>
      <c r="L67" s="22">
        <v>0</v>
      </c>
      <c r="M67" s="22"/>
      <c r="N67" s="22">
        <v>0</v>
      </c>
    </row>
    <row r="68" spans="1:14" x14ac:dyDescent="0.25">
      <c r="A68" s="2">
        <v>12</v>
      </c>
      <c r="B68" s="8" t="s">
        <v>28</v>
      </c>
      <c r="C68" s="2" t="s">
        <v>29</v>
      </c>
      <c r="D68" s="2" t="s">
        <v>61</v>
      </c>
      <c r="E68" s="2" t="s">
        <v>18</v>
      </c>
      <c r="F68" s="2">
        <v>2</v>
      </c>
      <c r="G68" s="11">
        <v>2</v>
      </c>
      <c r="H68" s="22">
        <f t="shared" si="0"/>
        <v>7.0000000000000001E-3</v>
      </c>
      <c r="I68" s="22">
        <f t="shared" si="1"/>
        <v>8.5000000000000006E-3</v>
      </c>
      <c r="J68" s="22">
        <f t="shared" si="2"/>
        <v>0.01</v>
      </c>
      <c r="K68" s="22"/>
      <c r="L68" s="22">
        <f>10/1000</f>
        <v>0.01</v>
      </c>
      <c r="M68" s="22"/>
      <c r="N68" s="22">
        <f>7/1000</f>
        <v>7.0000000000000001E-3</v>
      </c>
    </row>
    <row r="69" spans="1:14" x14ac:dyDescent="0.25">
      <c r="A69" s="5">
        <v>13</v>
      </c>
      <c r="B69" s="5" t="s">
        <v>28</v>
      </c>
      <c r="C69" s="5" t="s">
        <v>62</v>
      </c>
      <c r="D69" s="5" t="s">
        <v>30</v>
      </c>
      <c r="E69" s="5" t="s">
        <v>18</v>
      </c>
      <c r="F69" s="5">
        <v>4</v>
      </c>
      <c r="G69" s="3">
        <v>4</v>
      </c>
      <c r="H69" s="23">
        <f t="shared" si="0"/>
        <v>194</v>
      </c>
      <c r="I69" s="23">
        <f t="shared" si="1"/>
        <v>210</v>
      </c>
      <c r="J69" s="23">
        <f t="shared" si="2"/>
        <v>225</v>
      </c>
      <c r="K69" s="23">
        <v>194</v>
      </c>
      <c r="L69" s="23">
        <v>225</v>
      </c>
      <c r="M69" s="23">
        <v>220</v>
      </c>
      <c r="N69" s="23">
        <v>201</v>
      </c>
    </row>
    <row r="70" spans="1:14" x14ac:dyDescent="0.25">
      <c r="A70" s="5">
        <v>13</v>
      </c>
      <c r="B70" s="5" t="s">
        <v>28</v>
      </c>
      <c r="C70" s="5" t="s">
        <v>62</v>
      </c>
      <c r="D70" s="5" t="s">
        <v>31</v>
      </c>
      <c r="E70" s="5" t="s">
        <v>18</v>
      </c>
      <c r="F70" s="5">
        <v>2</v>
      </c>
      <c r="G70" s="3">
        <v>2</v>
      </c>
      <c r="H70" s="23">
        <f t="shared" ref="H70:H133" si="3">MIN(K70:N70)</f>
        <v>0</v>
      </c>
      <c r="I70" s="23">
        <f t="shared" ref="I70:I133" si="4">AVERAGE(K70:N70)</f>
        <v>5350</v>
      </c>
      <c r="J70" s="23">
        <f t="shared" ref="J70:J133" si="5">MAX(K70:N70)</f>
        <v>10700</v>
      </c>
      <c r="K70" s="23"/>
      <c r="L70" s="23">
        <v>0</v>
      </c>
      <c r="M70" s="23"/>
      <c r="N70" s="23">
        <v>10700</v>
      </c>
    </row>
    <row r="71" spans="1:14" x14ac:dyDescent="0.25">
      <c r="A71" s="5">
        <v>13</v>
      </c>
      <c r="B71" s="5" t="s">
        <v>28</v>
      </c>
      <c r="C71" s="5" t="s">
        <v>62</v>
      </c>
      <c r="D71" s="5" t="s">
        <v>32</v>
      </c>
      <c r="E71" s="5" t="s">
        <v>18</v>
      </c>
      <c r="F71" s="5">
        <v>2</v>
      </c>
      <c r="G71" s="3">
        <v>2</v>
      </c>
      <c r="H71" s="23">
        <f t="shared" si="3"/>
        <v>0</v>
      </c>
      <c r="I71" s="23">
        <f t="shared" si="4"/>
        <v>5</v>
      </c>
      <c r="J71" s="23">
        <f t="shared" si="5"/>
        <v>10</v>
      </c>
      <c r="K71" s="23"/>
      <c r="L71" s="23">
        <v>0</v>
      </c>
      <c r="M71" s="23"/>
      <c r="N71" s="23">
        <v>10</v>
      </c>
    </row>
    <row r="72" spans="1:14" x14ac:dyDescent="0.25">
      <c r="A72" s="5">
        <v>13</v>
      </c>
      <c r="B72" s="5" t="s">
        <v>28</v>
      </c>
      <c r="C72" s="5" t="s">
        <v>62</v>
      </c>
      <c r="D72" s="5" t="s">
        <v>33</v>
      </c>
      <c r="E72" s="5" t="s">
        <v>18</v>
      </c>
      <c r="F72" s="5">
        <v>2</v>
      </c>
      <c r="G72" s="3">
        <v>2</v>
      </c>
      <c r="H72" s="23">
        <f t="shared" si="3"/>
        <v>2.0500000000000001E-2</v>
      </c>
      <c r="I72" s="23">
        <f t="shared" si="4"/>
        <v>5.4450000000000005E-2</v>
      </c>
      <c r="J72" s="23">
        <f t="shared" si="5"/>
        <v>8.8400000000000006E-2</v>
      </c>
      <c r="K72" s="23"/>
      <c r="L72" s="23">
        <f>20.5/1000</f>
        <v>2.0500000000000001E-2</v>
      </c>
      <c r="M72" s="23"/>
      <c r="N72" s="23">
        <f>88.4/1000</f>
        <v>8.8400000000000006E-2</v>
      </c>
    </row>
    <row r="73" spans="1:14" x14ac:dyDescent="0.25">
      <c r="A73" s="5">
        <v>13</v>
      </c>
      <c r="B73" s="5" t="s">
        <v>28</v>
      </c>
      <c r="C73" s="5" t="s">
        <v>62</v>
      </c>
      <c r="D73" s="5" t="s">
        <v>34</v>
      </c>
      <c r="E73" s="5" t="s">
        <v>18</v>
      </c>
      <c r="F73" s="5">
        <v>2</v>
      </c>
      <c r="G73" s="3">
        <v>2</v>
      </c>
      <c r="H73" s="23">
        <f t="shared" si="3"/>
        <v>0</v>
      </c>
      <c r="I73" s="23">
        <f t="shared" si="4"/>
        <v>0</v>
      </c>
      <c r="J73" s="23">
        <f t="shared" si="5"/>
        <v>0</v>
      </c>
      <c r="K73" s="23"/>
      <c r="L73" s="23">
        <v>0</v>
      </c>
      <c r="M73" s="23"/>
      <c r="N73" s="23">
        <v>0</v>
      </c>
    </row>
    <row r="74" spans="1:14" x14ac:dyDescent="0.25">
      <c r="A74" s="5">
        <v>13</v>
      </c>
      <c r="B74" s="5" t="s">
        <v>28</v>
      </c>
      <c r="C74" s="5" t="s">
        <v>62</v>
      </c>
      <c r="D74" s="5" t="s">
        <v>35</v>
      </c>
      <c r="E74" s="5" t="s">
        <v>18</v>
      </c>
      <c r="F74" s="5">
        <v>2</v>
      </c>
      <c r="G74" s="3">
        <v>2</v>
      </c>
      <c r="H74" s="23">
        <f t="shared" si="3"/>
        <v>0</v>
      </c>
      <c r="I74" s="23">
        <f t="shared" si="4"/>
        <v>4.0000000000000003E-5</v>
      </c>
      <c r="J74" s="23">
        <f t="shared" si="5"/>
        <v>8.0000000000000007E-5</v>
      </c>
      <c r="K74" s="23"/>
      <c r="L74" s="23">
        <v>0</v>
      </c>
      <c r="M74" s="23"/>
      <c r="N74" s="23">
        <f>0.08/1000</f>
        <v>8.0000000000000007E-5</v>
      </c>
    </row>
    <row r="75" spans="1:14" x14ac:dyDescent="0.25">
      <c r="A75" s="5">
        <v>13</v>
      </c>
      <c r="B75" s="5" t="s">
        <v>28</v>
      </c>
      <c r="C75" s="5" t="s">
        <v>62</v>
      </c>
      <c r="D75" s="5" t="s">
        <v>36</v>
      </c>
      <c r="E75" s="5" t="s">
        <v>18</v>
      </c>
      <c r="F75" s="5">
        <v>4</v>
      </c>
      <c r="G75" s="3">
        <v>4</v>
      </c>
      <c r="H75" s="23">
        <f t="shared" si="3"/>
        <v>14.5</v>
      </c>
      <c r="I75" s="23">
        <f t="shared" si="4"/>
        <v>39.825000000000003</v>
      </c>
      <c r="J75" s="23">
        <f t="shared" si="5"/>
        <v>51.7</v>
      </c>
      <c r="K75" s="23">
        <v>43</v>
      </c>
      <c r="L75" s="23">
        <v>50.1</v>
      </c>
      <c r="M75" s="23">
        <v>51.7</v>
      </c>
      <c r="N75" s="23">
        <v>14.5</v>
      </c>
    </row>
    <row r="76" spans="1:14" x14ac:dyDescent="0.25">
      <c r="A76" s="5">
        <v>13</v>
      </c>
      <c r="B76" s="5" t="s">
        <v>28</v>
      </c>
      <c r="C76" s="5" t="s">
        <v>62</v>
      </c>
      <c r="D76" s="5" t="s">
        <v>37</v>
      </c>
      <c r="E76" s="5" t="s">
        <v>18</v>
      </c>
      <c r="F76" s="5">
        <v>4</v>
      </c>
      <c r="G76" s="3">
        <v>4</v>
      </c>
      <c r="H76" s="23">
        <f t="shared" si="3"/>
        <v>77.5</v>
      </c>
      <c r="I76" s="23">
        <f t="shared" si="4"/>
        <v>85.125</v>
      </c>
      <c r="J76" s="23">
        <f t="shared" si="5"/>
        <v>95.2</v>
      </c>
      <c r="K76" s="23">
        <v>89.7</v>
      </c>
      <c r="L76" s="23">
        <v>95.2</v>
      </c>
      <c r="M76" s="23">
        <v>78.099999999999994</v>
      </c>
      <c r="N76" s="23">
        <v>77.5</v>
      </c>
    </row>
    <row r="77" spans="1:14" x14ac:dyDescent="0.25">
      <c r="A77" s="5">
        <v>13</v>
      </c>
      <c r="B77" s="5" t="s">
        <v>28</v>
      </c>
      <c r="C77" s="5" t="s">
        <v>62</v>
      </c>
      <c r="D77" s="5" t="s">
        <v>38</v>
      </c>
      <c r="E77" s="5" t="s">
        <v>18</v>
      </c>
      <c r="F77" s="5">
        <v>2</v>
      </c>
      <c r="G77" s="3">
        <v>2</v>
      </c>
      <c r="H77" s="23">
        <f t="shared" si="3"/>
        <v>0</v>
      </c>
      <c r="I77" s="23">
        <f t="shared" si="4"/>
        <v>2E-3</v>
      </c>
      <c r="J77" s="23">
        <f t="shared" si="5"/>
        <v>4.0000000000000001E-3</v>
      </c>
      <c r="K77" s="23"/>
      <c r="L77" s="23">
        <v>0</v>
      </c>
      <c r="M77" s="23"/>
      <c r="N77" s="23">
        <f>4/1000</f>
        <v>4.0000000000000001E-3</v>
      </c>
    </row>
    <row r="78" spans="1:14" x14ac:dyDescent="0.25">
      <c r="A78" s="5">
        <v>13</v>
      </c>
      <c r="B78" s="5" t="s">
        <v>28</v>
      </c>
      <c r="C78" s="5" t="s">
        <v>62</v>
      </c>
      <c r="D78" s="5" t="s">
        <v>39</v>
      </c>
      <c r="E78" s="5" t="s">
        <v>18</v>
      </c>
      <c r="F78" s="5">
        <v>2</v>
      </c>
      <c r="G78" s="3">
        <v>2</v>
      </c>
      <c r="H78" s="23">
        <f t="shared" si="3"/>
        <v>2.9999999999999997E-4</v>
      </c>
      <c r="I78" s="23">
        <f t="shared" si="4"/>
        <v>2.6000000000000003E-3</v>
      </c>
      <c r="J78" s="23">
        <f t="shared" si="5"/>
        <v>4.9000000000000007E-3</v>
      </c>
      <c r="K78" s="23"/>
      <c r="L78" s="23">
        <f>0.3/1000</f>
        <v>2.9999999999999997E-4</v>
      </c>
      <c r="M78" s="23"/>
      <c r="N78" s="23">
        <f>4.9/1000</f>
        <v>4.9000000000000007E-3</v>
      </c>
    </row>
    <row r="79" spans="1:14" x14ac:dyDescent="0.25">
      <c r="A79" s="5">
        <v>13</v>
      </c>
      <c r="B79" s="5" t="s">
        <v>28</v>
      </c>
      <c r="C79" s="5" t="s">
        <v>62</v>
      </c>
      <c r="D79" s="5" t="s">
        <v>40</v>
      </c>
      <c r="E79" s="5" t="s">
        <v>16</v>
      </c>
      <c r="F79" s="5">
        <v>4</v>
      </c>
      <c r="G79" s="3">
        <v>4</v>
      </c>
      <c r="H79" s="23">
        <f t="shared" si="3"/>
        <v>654</v>
      </c>
      <c r="I79" s="23">
        <f t="shared" si="4"/>
        <v>687.75</v>
      </c>
      <c r="J79" s="23">
        <f t="shared" si="5"/>
        <v>715</v>
      </c>
      <c r="K79" s="23">
        <v>678</v>
      </c>
      <c r="L79" s="23">
        <v>715</v>
      </c>
      <c r="M79" s="23">
        <v>704</v>
      </c>
      <c r="N79" s="23">
        <v>654</v>
      </c>
    </row>
    <row r="80" spans="1:14" x14ac:dyDescent="0.25">
      <c r="A80" s="5">
        <v>13</v>
      </c>
      <c r="B80" s="5" t="s">
        <v>28</v>
      </c>
      <c r="C80" s="5" t="s">
        <v>62</v>
      </c>
      <c r="D80" s="5" t="s">
        <v>41</v>
      </c>
      <c r="E80" s="5" t="s">
        <v>18</v>
      </c>
      <c r="F80" s="5">
        <v>2</v>
      </c>
      <c r="G80" s="3">
        <v>2</v>
      </c>
      <c r="H80" s="23">
        <f t="shared" si="3"/>
        <v>0</v>
      </c>
      <c r="I80" s="23">
        <f t="shared" si="4"/>
        <v>7.4999999999999997E-3</v>
      </c>
      <c r="J80" s="23">
        <f t="shared" si="5"/>
        <v>1.4999999999999999E-2</v>
      </c>
      <c r="K80" s="23"/>
      <c r="L80" s="23">
        <v>0</v>
      </c>
      <c r="M80" s="23"/>
      <c r="N80" s="23">
        <f>15/1000</f>
        <v>1.4999999999999999E-2</v>
      </c>
    </row>
    <row r="81" spans="1:14" x14ac:dyDescent="0.25">
      <c r="A81" s="5">
        <v>13</v>
      </c>
      <c r="B81" s="5" t="s">
        <v>28</v>
      </c>
      <c r="C81" s="5" t="s">
        <v>62</v>
      </c>
      <c r="D81" s="5" t="s">
        <v>42</v>
      </c>
      <c r="E81" s="5" t="s">
        <v>18</v>
      </c>
      <c r="F81" s="5">
        <v>2</v>
      </c>
      <c r="G81" s="3">
        <v>2</v>
      </c>
      <c r="H81" s="23">
        <f t="shared" si="3"/>
        <v>0</v>
      </c>
      <c r="I81" s="23">
        <f t="shared" si="4"/>
        <v>0</v>
      </c>
      <c r="J81" s="23">
        <f t="shared" si="5"/>
        <v>0</v>
      </c>
      <c r="K81" s="23"/>
      <c r="L81" s="23">
        <v>0</v>
      </c>
      <c r="M81" s="23"/>
      <c r="N81" s="23">
        <v>0</v>
      </c>
    </row>
    <row r="82" spans="1:14" x14ac:dyDescent="0.25">
      <c r="A82" s="5">
        <v>13</v>
      </c>
      <c r="B82" s="5" t="s">
        <v>28</v>
      </c>
      <c r="C82" s="5" t="s">
        <v>62</v>
      </c>
      <c r="D82" s="5" t="s">
        <v>43</v>
      </c>
      <c r="E82" s="5" t="s">
        <v>18</v>
      </c>
      <c r="F82" s="5">
        <v>4</v>
      </c>
      <c r="G82" s="3">
        <v>4</v>
      </c>
      <c r="H82" s="23">
        <f t="shared" si="3"/>
        <v>0</v>
      </c>
      <c r="I82" s="23">
        <f t="shared" si="4"/>
        <v>0.8</v>
      </c>
      <c r="J82" s="23">
        <f t="shared" si="5"/>
        <v>1.2</v>
      </c>
      <c r="K82" s="23">
        <v>0.9</v>
      </c>
      <c r="L82" s="23">
        <v>1.2</v>
      </c>
      <c r="M82" s="23">
        <v>1.1000000000000001</v>
      </c>
      <c r="N82" s="23">
        <v>0</v>
      </c>
    </row>
    <row r="83" spans="1:14" x14ac:dyDescent="0.25">
      <c r="A83" s="5">
        <v>13</v>
      </c>
      <c r="B83" s="5" t="s">
        <v>28</v>
      </c>
      <c r="C83" s="5" t="s">
        <v>62</v>
      </c>
      <c r="D83" s="5" t="s">
        <v>44</v>
      </c>
      <c r="E83" s="5" t="s">
        <v>18</v>
      </c>
      <c r="F83" s="5">
        <v>2</v>
      </c>
      <c r="G83" s="3">
        <v>2</v>
      </c>
      <c r="H83" s="23">
        <f t="shared" si="3"/>
        <v>0</v>
      </c>
      <c r="I83" s="23">
        <f t="shared" si="4"/>
        <v>2.7000000000000001E-3</v>
      </c>
      <c r="J83" s="23">
        <f t="shared" si="5"/>
        <v>5.4000000000000003E-3</v>
      </c>
      <c r="K83" s="23"/>
      <c r="L83" s="23">
        <v>0</v>
      </c>
      <c r="M83" s="23"/>
      <c r="N83" s="23">
        <f>5.4/1000</f>
        <v>5.4000000000000003E-3</v>
      </c>
    </row>
    <row r="84" spans="1:14" x14ac:dyDescent="0.25">
      <c r="A84" s="5">
        <v>13</v>
      </c>
      <c r="B84" s="5" t="s">
        <v>28</v>
      </c>
      <c r="C84" s="5" t="s">
        <v>62</v>
      </c>
      <c r="D84" s="5" t="s">
        <v>45</v>
      </c>
      <c r="E84" s="5" t="s">
        <v>18</v>
      </c>
      <c r="F84" s="5">
        <v>4</v>
      </c>
      <c r="G84" s="3">
        <v>4</v>
      </c>
      <c r="H84" s="23">
        <f t="shared" si="3"/>
        <v>13.9</v>
      </c>
      <c r="I84" s="23">
        <f t="shared" si="4"/>
        <v>17.225000000000001</v>
      </c>
      <c r="J84" s="23">
        <f t="shared" si="5"/>
        <v>24.2</v>
      </c>
      <c r="K84" s="23">
        <v>13.9</v>
      </c>
      <c r="L84" s="23">
        <v>15.2</v>
      </c>
      <c r="M84" s="23">
        <v>15.6</v>
      </c>
      <c r="N84" s="23">
        <v>24.2</v>
      </c>
    </row>
    <row r="85" spans="1:14" x14ac:dyDescent="0.25">
      <c r="A85" s="5">
        <v>13</v>
      </c>
      <c r="B85" s="5" t="s">
        <v>28</v>
      </c>
      <c r="C85" s="5" t="s">
        <v>62</v>
      </c>
      <c r="D85" s="5" t="s">
        <v>46</v>
      </c>
      <c r="E85" s="5" t="s">
        <v>18</v>
      </c>
      <c r="F85" s="5">
        <v>4</v>
      </c>
      <c r="G85" s="3">
        <v>4</v>
      </c>
      <c r="H85" s="23">
        <f t="shared" si="3"/>
        <v>0</v>
      </c>
      <c r="I85" s="23">
        <f t="shared" si="4"/>
        <v>4.6000000000000006E-2</v>
      </c>
      <c r="J85" s="23">
        <f t="shared" si="5"/>
        <v>8.3000000000000004E-2</v>
      </c>
      <c r="K85" s="23">
        <v>0</v>
      </c>
      <c r="L85" s="23">
        <v>8.3000000000000004E-2</v>
      </c>
      <c r="M85" s="23">
        <v>6.0999999999999999E-2</v>
      </c>
      <c r="N85" s="23">
        <v>0.04</v>
      </c>
    </row>
    <row r="86" spans="1:14" x14ac:dyDescent="0.25">
      <c r="A86" s="5">
        <v>13</v>
      </c>
      <c r="B86" s="5" t="s">
        <v>28</v>
      </c>
      <c r="C86" s="5" t="s">
        <v>62</v>
      </c>
      <c r="D86" s="5" t="s">
        <v>47</v>
      </c>
      <c r="E86" s="5" t="s">
        <v>18</v>
      </c>
      <c r="F86" s="5">
        <v>2</v>
      </c>
      <c r="G86" s="3">
        <v>2</v>
      </c>
      <c r="H86" s="23">
        <f t="shared" si="3"/>
        <v>0</v>
      </c>
      <c r="I86" s="23">
        <f t="shared" si="4"/>
        <v>8.4999999999999995E-4</v>
      </c>
      <c r="J86" s="23">
        <f t="shared" si="5"/>
        <v>1.6999999999999999E-3</v>
      </c>
      <c r="K86" s="23"/>
      <c r="L86" s="23">
        <v>0</v>
      </c>
      <c r="M86" s="23"/>
      <c r="N86" s="23">
        <f>1.7/1000</f>
        <v>1.6999999999999999E-3</v>
      </c>
    </row>
    <row r="87" spans="1:14" x14ac:dyDescent="0.25">
      <c r="A87" s="5">
        <v>13</v>
      </c>
      <c r="B87" s="5" t="s">
        <v>28</v>
      </c>
      <c r="C87" s="5" t="s">
        <v>62</v>
      </c>
      <c r="D87" s="5" t="s">
        <v>48</v>
      </c>
      <c r="E87" s="5" t="s">
        <v>18</v>
      </c>
      <c r="F87" s="5">
        <v>4</v>
      </c>
      <c r="G87" s="3">
        <v>4</v>
      </c>
      <c r="H87" s="23">
        <f t="shared" si="3"/>
        <v>0</v>
      </c>
      <c r="I87" s="23">
        <f t="shared" si="4"/>
        <v>0.22249999999999998</v>
      </c>
      <c r="J87" s="23">
        <f t="shared" si="5"/>
        <v>0.57999999999999996</v>
      </c>
      <c r="K87" s="23">
        <v>0.57999999999999996</v>
      </c>
      <c r="L87" s="23">
        <v>7.0000000000000007E-2</v>
      </c>
      <c r="M87" s="23">
        <v>0</v>
      </c>
      <c r="N87" s="23">
        <v>0.24</v>
      </c>
    </row>
    <row r="88" spans="1:14" x14ac:dyDescent="0.25">
      <c r="A88" s="5">
        <v>13</v>
      </c>
      <c r="B88" s="5" t="s">
        <v>28</v>
      </c>
      <c r="C88" s="5" t="s">
        <v>62</v>
      </c>
      <c r="D88" s="5" t="s">
        <v>17</v>
      </c>
      <c r="E88" s="5" t="s">
        <v>18</v>
      </c>
      <c r="F88" s="5">
        <v>4</v>
      </c>
      <c r="G88" s="3">
        <v>4</v>
      </c>
      <c r="H88" s="23">
        <f t="shared" si="3"/>
        <v>0</v>
      </c>
      <c r="I88" s="23">
        <f t="shared" si="4"/>
        <v>2.5</v>
      </c>
      <c r="J88" s="23">
        <f t="shared" si="5"/>
        <v>10</v>
      </c>
      <c r="K88" s="23">
        <v>0</v>
      </c>
      <c r="L88" s="23">
        <v>0</v>
      </c>
      <c r="M88" s="23">
        <v>0</v>
      </c>
      <c r="N88" s="23">
        <v>10</v>
      </c>
    </row>
    <row r="89" spans="1:14" x14ac:dyDescent="0.25">
      <c r="A89" s="5">
        <v>13</v>
      </c>
      <c r="B89" s="5" t="s">
        <v>28</v>
      </c>
      <c r="C89" s="5" t="s">
        <v>62</v>
      </c>
      <c r="D89" s="5" t="s">
        <v>49</v>
      </c>
      <c r="E89" s="5" t="s">
        <v>18</v>
      </c>
      <c r="F89" s="5">
        <v>2</v>
      </c>
      <c r="G89" s="3">
        <v>2</v>
      </c>
      <c r="H89" s="23">
        <f t="shared" si="3"/>
        <v>0</v>
      </c>
      <c r="I89" s="23">
        <f t="shared" si="4"/>
        <v>0</v>
      </c>
      <c r="J89" s="23">
        <f t="shared" si="5"/>
        <v>0</v>
      </c>
      <c r="K89" s="23"/>
      <c r="L89" s="23">
        <v>0</v>
      </c>
      <c r="M89" s="23"/>
      <c r="N89" s="23">
        <v>0</v>
      </c>
    </row>
    <row r="90" spans="1:14" x14ac:dyDescent="0.25">
      <c r="A90" s="5">
        <v>13</v>
      </c>
      <c r="B90" s="5" t="s">
        <v>28</v>
      </c>
      <c r="C90" s="5" t="s">
        <v>62</v>
      </c>
      <c r="D90" s="5" t="s">
        <v>50</v>
      </c>
      <c r="E90" s="5" t="s">
        <v>18</v>
      </c>
      <c r="F90" s="5">
        <v>2</v>
      </c>
      <c r="G90" s="3">
        <v>2</v>
      </c>
      <c r="H90" s="23">
        <f t="shared" si="3"/>
        <v>0</v>
      </c>
      <c r="I90" s="23">
        <f t="shared" si="4"/>
        <v>0</v>
      </c>
      <c r="J90" s="23">
        <f t="shared" si="5"/>
        <v>0</v>
      </c>
      <c r="K90" s="23"/>
      <c r="L90" s="23">
        <v>0</v>
      </c>
      <c r="M90" s="23"/>
      <c r="N90" s="23">
        <v>0</v>
      </c>
    </row>
    <row r="91" spans="1:14" x14ac:dyDescent="0.25">
      <c r="A91" s="5">
        <v>13</v>
      </c>
      <c r="B91" s="5" t="s">
        <v>28</v>
      </c>
      <c r="C91" s="5" t="s">
        <v>62</v>
      </c>
      <c r="D91" s="5" t="s">
        <v>19</v>
      </c>
      <c r="E91" s="5" t="s">
        <v>19</v>
      </c>
      <c r="F91" s="5">
        <v>4</v>
      </c>
      <c r="G91" s="3">
        <v>4</v>
      </c>
      <c r="H91" s="23">
        <f t="shared" si="3"/>
        <v>7.29</v>
      </c>
      <c r="I91" s="23">
        <f t="shared" si="4"/>
        <v>7.3650000000000002</v>
      </c>
      <c r="J91" s="23">
        <f t="shared" si="5"/>
        <v>7.55</v>
      </c>
      <c r="K91" s="23">
        <v>7.29</v>
      </c>
      <c r="L91" s="23">
        <v>7.3</v>
      </c>
      <c r="M91" s="23">
        <v>7.55</v>
      </c>
      <c r="N91" s="23">
        <v>7.32</v>
      </c>
    </row>
    <row r="92" spans="1:14" x14ac:dyDescent="0.25">
      <c r="A92" s="5">
        <v>13</v>
      </c>
      <c r="B92" s="5" t="s">
        <v>28</v>
      </c>
      <c r="C92" s="5" t="s">
        <v>62</v>
      </c>
      <c r="D92" s="5" t="s">
        <v>51</v>
      </c>
      <c r="E92" s="5" t="s">
        <v>18</v>
      </c>
      <c r="F92" s="5">
        <v>2</v>
      </c>
      <c r="G92" s="3">
        <v>2</v>
      </c>
      <c r="H92" s="23">
        <f t="shared" si="3"/>
        <v>0</v>
      </c>
      <c r="I92" s="23">
        <f t="shared" si="4"/>
        <v>0</v>
      </c>
      <c r="J92" s="23">
        <f t="shared" si="5"/>
        <v>0</v>
      </c>
      <c r="K92" s="23"/>
      <c r="L92" s="23">
        <v>0</v>
      </c>
      <c r="M92" s="23"/>
      <c r="N92" s="23">
        <v>0</v>
      </c>
    </row>
    <row r="93" spans="1:14" x14ac:dyDescent="0.25">
      <c r="A93" s="5">
        <v>13</v>
      </c>
      <c r="B93" s="5" t="s">
        <v>28</v>
      </c>
      <c r="C93" s="5" t="s">
        <v>62</v>
      </c>
      <c r="D93" s="5" t="s">
        <v>52</v>
      </c>
      <c r="E93" s="5" t="s">
        <v>18</v>
      </c>
      <c r="F93" s="5">
        <v>4</v>
      </c>
      <c r="G93" s="3">
        <v>4</v>
      </c>
      <c r="H93" s="23">
        <f t="shared" si="3"/>
        <v>1.1000000000000001</v>
      </c>
      <c r="I93" s="23">
        <f t="shared" si="4"/>
        <v>8.5749999999999993</v>
      </c>
      <c r="J93" s="23">
        <f t="shared" si="5"/>
        <v>30.2</v>
      </c>
      <c r="K93" s="23">
        <v>1.1000000000000001</v>
      </c>
      <c r="L93" s="23">
        <v>1.4</v>
      </c>
      <c r="M93" s="23">
        <v>1.6</v>
      </c>
      <c r="N93" s="23">
        <v>30.2</v>
      </c>
    </row>
    <row r="94" spans="1:14" x14ac:dyDescent="0.25">
      <c r="A94" s="5">
        <v>13</v>
      </c>
      <c r="B94" s="5" t="s">
        <v>28</v>
      </c>
      <c r="C94" s="5" t="s">
        <v>62</v>
      </c>
      <c r="D94" s="5" t="s">
        <v>53</v>
      </c>
      <c r="E94" s="5" t="s">
        <v>18</v>
      </c>
      <c r="F94" s="5">
        <v>4</v>
      </c>
      <c r="G94" s="3">
        <v>4</v>
      </c>
      <c r="H94" s="23">
        <f t="shared" si="3"/>
        <v>59.7</v>
      </c>
      <c r="I94" s="23">
        <f t="shared" si="4"/>
        <v>90.3</v>
      </c>
      <c r="J94" s="23">
        <f t="shared" si="5"/>
        <v>159</v>
      </c>
      <c r="K94" s="23">
        <v>59.7</v>
      </c>
      <c r="L94" s="23">
        <v>67.400000000000006</v>
      </c>
      <c r="M94" s="23">
        <v>75.099999999999994</v>
      </c>
      <c r="N94" s="23">
        <v>159</v>
      </c>
    </row>
    <row r="95" spans="1:14" x14ac:dyDescent="0.25">
      <c r="A95" s="5">
        <v>13</v>
      </c>
      <c r="B95" s="5" t="s">
        <v>28</v>
      </c>
      <c r="C95" s="5" t="s">
        <v>62</v>
      </c>
      <c r="D95" s="5" t="s">
        <v>54</v>
      </c>
      <c r="E95" s="5" t="s">
        <v>18</v>
      </c>
      <c r="F95" s="5">
        <v>4</v>
      </c>
      <c r="G95" s="3">
        <v>4</v>
      </c>
      <c r="H95" s="23">
        <f t="shared" si="3"/>
        <v>8.8000000000000007</v>
      </c>
      <c r="I95" s="23">
        <f t="shared" si="4"/>
        <v>9.3000000000000007</v>
      </c>
      <c r="J95" s="23">
        <f t="shared" si="5"/>
        <v>10</v>
      </c>
      <c r="K95" s="23">
        <v>9.5</v>
      </c>
      <c r="L95" s="23">
        <v>10</v>
      </c>
      <c r="M95" s="23">
        <v>8.8000000000000007</v>
      </c>
      <c r="N95" s="23">
        <v>8.9</v>
      </c>
    </row>
    <row r="96" spans="1:14" x14ac:dyDescent="0.25">
      <c r="A96" s="5">
        <v>13</v>
      </c>
      <c r="B96" s="5" t="s">
        <v>28</v>
      </c>
      <c r="C96" s="5" t="s">
        <v>62</v>
      </c>
      <c r="D96" s="5" t="s">
        <v>55</v>
      </c>
      <c r="E96" s="5" t="s">
        <v>18</v>
      </c>
      <c r="F96" s="5">
        <v>2</v>
      </c>
      <c r="G96" s="3">
        <v>2</v>
      </c>
      <c r="H96" s="23">
        <f t="shared" si="3"/>
        <v>0</v>
      </c>
      <c r="I96" s="23">
        <f t="shared" si="4"/>
        <v>0</v>
      </c>
      <c r="J96" s="23">
        <f t="shared" si="5"/>
        <v>0</v>
      </c>
      <c r="K96" s="23"/>
      <c r="L96" s="23">
        <v>0</v>
      </c>
      <c r="M96" s="23"/>
      <c r="N96" s="23">
        <v>0</v>
      </c>
    </row>
    <row r="97" spans="1:14" x14ac:dyDescent="0.25">
      <c r="A97" s="5">
        <v>13</v>
      </c>
      <c r="B97" s="5" t="s">
        <v>28</v>
      </c>
      <c r="C97" s="5" t="s">
        <v>62</v>
      </c>
      <c r="D97" s="5" t="s">
        <v>56</v>
      </c>
      <c r="E97" s="5" t="s">
        <v>18</v>
      </c>
      <c r="F97" s="5">
        <v>2</v>
      </c>
      <c r="G97" s="13">
        <v>4</v>
      </c>
      <c r="H97" s="23">
        <f t="shared" si="3"/>
        <v>425</v>
      </c>
      <c r="I97" s="23">
        <f t="shared" si="4"/>
        <v>447.25</v>
      </c>
      <c r="J97" s="23">
        <f t="shared" si="5"/>
        <v>465</v>
      </c>
      <c r="K97" s="23">
        <v>441</v>
      </c>
      <c r="L97" s="23">
        <v>465</v>
      </c>
      <c r="M97" s="23">
        <v>458</v>
      </c>
      <c r="N97" s="23">
        <v>425</v>
      </c>
    </row>
    <row r="98" spans="1:14" x14ac:dyDescent="0.25">
      <c r="A98" s="5">
        <v>13</v>
      </c>
      <c r="B98" s="5" t="s">
        <v>28</v>
      </c>
      <c r="C98" s="5" t="s">
        <v>62</v>
      </c>
      <c r="D98" s="5" t="s">
        <v>57</v>
      </c>
      <c r="E98" s="5" t="s">
        <v>18</v>
      </c>
      <c r="F98" s="5">
        <v>4</v>
      </c>
      <c r="G98" s="3">
        <v>4</v>
      </c>
      <c r="H98" s="23">
        <f t="shared" si="3"/>
        <v>2</v>
      </c>
      <c r="I98" s="23">
        <f t="shared" si="4"/>
        <v>2.5</v>
      </c>
      <c r="J98" s="23">
        <f t="shared" si="5"/>
        <v>3</v>
      </c>
      <c r="K98" s="23">
        <v>3</v>
      </c>
      <c r="L98" s="23">
        <v>2</v>
      </c>
      <c r="M98" s="23">
        <v>2</v>
      </c>
      <c r="N98" s="23">
        <v>3</v>
      </c>
    </row>
    <row r="99" spans="1:14" x14ac:dyDescent="0.25">
      <c r="A99" s="5">
        <v>13</v>
      </c>
      <c r="B99" s="5" t="s">
        <v>28</v>
      </c>
      <c r="C99" s="5" t="s">
        <v>62</v>
      </c>
      <c r="D99" s="5" t="s">
        <v>58</v>
      </c>
      <c r="E99" s="5" t="s">
        <v>18</v>
      </c>
      <c r="F99" s="5">
        <v>2</v>
      </c>
      <c r="G99" s="3">
        <v>2</v>
      </c>
      <c r="H99" s="23">
        <f t="shared" si="3"/>
        <v>0</v>
      </c>
      <c r="I99" s="23">
        <f t="shared" si="4"/>
        <v>0</v>
      </c>
      <c r="J99" s="23">
        <f t="shared" si="5"/>
        <v>0</v>
      </c>
      <c r="K99" s="23"/>
      <c r="L99" s="23">
        <v>0</v>
      </c>
      <c r="M99" s="23"/>
      <c r="N99" s="23">
        <v>0</v>
      </c>
    </row>
    <row r="100" spans="1:14" x14ac:dyDescent="0.25">
      <c r="A100" s="5">
        <v>13</v>
      </c>
      <c r="B100" s="5" t="s">
        <v>28</v>
      </c>
      <c r="C100" s="5" t="s">
        <v>62</v>
      </c>
      <c r="D100" s="5" t="s">
        <v>59</v>
      </c>
      <c r="E100" s="5" t="s">
        <v>18</v>
      </c>
      <c r="F100" s="5">
        <v>4</v>
      </c>
      <c r="G100" s="3">
        <v>4</v>
      </c>
      <c r="H100" s="23">
        <f t="shared" si="3"/>
        <v>0</v>
      </c>
      <c r="I100" s="23">
        <f t="shared" si="4"/>
        <v>0</v>
      </c>
      <c r="J100" s="23">
        <f t="shared" si="5"/>
        <v>0</v>
      </c>
      <c r="K100" s="23">
        <v>0</v>
      </c>
      <c r="L100" s="23">
        <v>0</v>
      </c>
      <c r="M100" s="23">
        <v>0</v>
      </c>
      <c r="N100" s="23">
        <v>0</v>
      </c>
    </row>
    <row r="101" spans="1:14" x14ac:dyDescent="0.25">
      <c r="A101" s="5">
        <v>13</v>
      </c>
      <c r="B101" s="5" t="s">
        <v>28</v>
      </c>
      <c r="C101" s="5" t="s">
        <v>62</v>
      </c>
      <c r="D101" s="5" t="s">
        <v>60</v>
      </c>
      <c r="E101" s="5" t="s">
        <v>18</v>
      </c>
      <c r="F101" s="5">
        <v>2</v>
      </c>
      <c r="G101" s="3">
        <v>4</v>
      </c>
      <c r="H101" s="23">
        <f t="shared" si="3"/>
        <v>0</v>
      </c>
      <c r="I101" s="23">
        <f t="shared" si="4"/>
        <v>0</v>
      </c>
      <c r="J101" s="23">
        <f t="shared" si="5"/>
        <v>0</v>
      </c>
      <c r="K101" s="23"/>
      <c r="L101" s="23">
        <v>0</v>
      </c>
      <c r="M101" s="23"/>
      <c r="N101" s="23">
        <v>0</v>
      </c>
    </row>
    <row r="102" spans="1:14" x14ac:dyDescent="0.25">
      <c r="A102" s="5">
        <v>13</v>
      </c>
      <c r="B102" s="5" t="s">
        <v>28</v>
      </c>
      <c r="C102" s="5" t="s">
        <v>62</v>
      </c>
      <c r="D102" s="5" t="s">
        <v>61</v>
      </c>
      <c r="E102" s="5" t="s">
        <v>18</v>
      </c>
      <c r="F102" s="5">
        <v>2</v>
      </c>
      <c r="G102" s="3">
        <v>2</v>
      </c>
      <c r="H102" s="23">
        <f t="shared" si="3"/>
        <v>0</v>
      </c>
      <c r="I102" s="23">
        <f t="shared" si="4"/>
        <v>1.4E-2</v>
      </c>
      <c r="J102" s="23">
        <f t="shared" si="5"/>
        <v>2.8000000000000001E-2</v>
      </c>
      <c r="K102" s="23"/>
      <c r="L102" s="23">
        <v>0</v>
      </c>
      <c r="M102" s="23"/>
      <c r="N102" s="23">
        <f>28/1000</f>
        <v>2.8000000000000001E-2</v>
      </c>
    </row>
    <row r="103" spans="1:14" x14ac:dyDescent="0.25">
      <c r="A103" s="2">
        <v>14</v>
      </c>
      <c r="B103" s="8" t="s">
        <v>28</v>
      </c>
      <c r="C103" s="2" t="s">
        <v>63</v>
      </c>
      <c r="D103" s="2" t="s">
        <v>30</v>
      </c>
      <c r="E103" s="2" t="s">
        <v>18</v>
      </c>
      <c r="F103" s="2">
        <v>4</v>
      </c>
      <c r="G103" s="11">
        <v>4</v>
      </c>
      <c r="H103" s="22">
        <f t="shared" si="3"/>
        <v>285</v>
      </c>
      <c r="I103" s="22">
        <f t="shared" si="4"/>
        <v>294</v>
      </c>
      <c r="J103" s="22">
        <f t="shared" si="5"/>
        <v>313</v>
      </c>
      <c r="K103" s="22">
        <v>285</v>
      </c>
      <c r="L103" s="22">
        <v>289</v>
      </c>
      <c r="M103" s="22">
        <v>289</v>
      </c>
      <c r="N103" s="22">
        <v>313</v>
      </c>
    </row>
    <row r="104" spans="1:14" x14ac:dyDescent="0.25">
      <c r="A104" s="2">
        <v>14</v>
      </c>
      <c r="B104" s="8" t="s">
        <v>28</v>
      </c>
      <c r="C104" s="2" t="s">
        <v>63</v>
      </c>
      <c r="D104" s="2" t="s">
        <v>31</v>
      </c>
      <c r="E104" s="2" t="s">
        <v>18</v>
      </c>
      <c r="F104" s="2">
        <v>2</v>
      </c>
      <c r="G104" s="11">
        <v>2</v>
      </c>
      <c r="H104" s="22">
        <f t="shared" si="3"/>
        <v>0</v>
      </c>
      <c r="I104" s="22">
        <f t="shared" si="4"/>
        <v>7.4999999999999993E-6</v>
      </c>
      <c r="J104" s="22">
        <f t="shared" si="5"/>
        <v>2.9999999999999997E-5</v>
      </c>
      <c r="K104" s="22">
        <v>0</v>
      </c>
      <c r="L104" s="22">
        <v>2.9999999999999997E-5</v>
      </c>
      <c r="M104" s="22">
        <v>0</v>
      </c>
      <c r="N104" s="22">
        <v>0</v>
      </c>
    </row>
    <row r="105" spans="1:14" x14ac:dyDescent="0.25">
      <c r="A105" s="2">
        <v>14</v>
      </c>
      <c r="B105" s="8" t="s">
        <v>28</v>
      </c>
      <c r="C105" s="2" t="s">
        <v>63</v>
      </c>
      <c r="D105" s="2" t="s">
        <v>32</v>
      </c>
      <c r="E105" s="2" t="s">
        <v>18</v>
      </c>
      <c r="F105" s="2">
        <v>2</v>
      </c>
      <c r="G105" s="11">
        <v>2</v>
      </c>
      <c r="H105" s="22">
        <f t="shared" si="3"/>
        <v>0</v>
      </c>
      <c r="I105" s="22">
        <f t="shared" si="4"/>
        <v>7.5000000000000002E-4</v>
      </c>
      <c r="J105" s="22">
        <f t="shared" si="5"/>
        <v>2E-3</v>
      </c>
      <c r="K105" s="22">
        <v>0</v>
      </c>
      <c r="L105" s="22">
        <v>1E-3</v>
      </c>
      <c r="M105" s="22">
        <v>0</v>
      </c>
      <c r="N105" s="22">
        <v>2E-3</v>
      </c>
    </row>
    <row r="106" spans="1:14" x14ac:dyDescent="0.25">
      <c r="A106" s="2">
        <v>14</v>
      </c>
      <c r="B106" s="8" t="s">
        <v>28</v>
      </c>
      <c r="C106" s="2" t="s">
        <v>63</v>
      </c>
      <c r="D106" s="2" t="s">
        <v>33</v>
      </c>
      <c r="E106" s="2" t="s">
        <v>18</v>
      </c>
      <c r="F106" s="2">
        <v>2</v>
      </c>
      <c r="G106" s="11">
        <v>2</v>
      </c>
      <c r="H106" s="22">
        <f t="shared" si="3"/>
        <v>0</v>
      </c>
      <c r="I106" s="22">
        <f t="shared" si="4"/>
        <v>1.9900000000000001E-2</v>
      </c>
      <c r="J106" s="22">
        <f t="shared" si="5"/>
        <v>4.6100000000000002E-2</v>
      </c>
      <c r="K106" s="22">
        <v>0</v>
      </c>
      <c r="L106" s="22">
        <v>3.3500000000000002E-2</v>
      </c>
      <c r="M106" s="22">
        <v>0</v>
      </c>
      <c r="N106" s="22">
        <v>4.6100000000000002E-2</v>
      </c>
    </row>
    <row r="107" spans="1:14" x14ac:dyDescent="0.25">
      <c r="A107" s="2">
        <v>14</v>
      </c>
      <c r="B107" s="8" t="s">
        <v>28</v>
      </c>
      <c r="C107" s="2" t="s">
        <v>63</v>
      </c>
      <c r="D107" s="2" t="s">
        <v>34</v>
      </c>
      <c r="E107" s="2" t="s">
        <v>18</v>
      </c>
      <c r="F107" s="2">
        <v>2</v>
      </c>
      <c r="G107" s="11">
        <v>2</v>
      </c>
      <c r="H107" s="22">
        <f t="shared" si="3"/>
        <v>0</v>
      </c>
      <c r="I107" s="22">
        <f t="shared" si="4"/>
        <v>0</v>
      </c>
      <c r="J107" s="22">
        <f t="shared" si="5"/>
        <v>0</v>
      </c>
      <c r="K107" s="22">
        <v>0</v>
      </c>
      <c r="L107" s="22">
        <v>0</v>
      </c>
      <c r="M107" s="22">
        <v>0</v>
      </c>
      <c r="N107" s="22">
        <v>0</v>
      </c>
    </row>
    <row r="108" spans="1:14" x14ac:dyDescent="0.25">
      <c r="A108" s="2">
        <v>14</v>
      </c>
      <c r="B108" s="8" t="s">
        <v>28</v>
      </c>
      <c r="C108" s="2" t="s">
        <v>63</v>
      </c>
      <c r="D108" s="2" t="s">
        <v>35</v>
      </c>
      <c r="E108" s="2" t="s">
        <v>18</v>
      </c>
      <c r="F108" s="2">
        <v>2</v>
      </c>
      <c r="G108" s="11">
        <v>2</v>
      </c>
      <c r="H108" s="22">
        <f t="shared" si="3"/>
        <v>0</v>
      </c>
      <c r="I108" s="22">
        <f t="shared" si="4"/>
        <v>0</v>
      </c>
      <c r="J108" s="22">
        <f t="shared" si="5"/>
        <v>0</v>
      </c>
      <c r="K108" s="22">
        <v>0</v>
      </c>
      <c r="L108" s="22">
        <v>0</v>
      </c>
      <c r="M108" s="22">
        <v>0</v>
      </c>
      <c r="N108" s="22">
        <v>0</v>
      </c>
    </row>
    <row r="109" spans="1:14" x14ac:dyDescent="0.25">
      <c r="A109" s="2">
        <v>14</v>
      </c>
      <c r="B109" s="8" t="s">
        <v>28</v>
      </c>
      <c r="C109" s="2" t="s">
        <v>63</v>
      </c>
      <c r="D109" s="2" t="s">
        <v>36</v>
      </c>
      <c r="E109" s="2" t="s">
        <v>18</v>
      </c>
      <c r="F109" s="2">
        <v>4</v>
      </c>
      <c r="G109" s="11">
        <v>4</v>
      </c>
      <c r="H109" s="22">
        <f t="shared" si="3"/>
        <v>68.599999999999994</v>
      </c>
      <c r="I109" s="22">
        <f t="shared" si="4"/>
        <v>72.3</v>
      </c>
      <c r="J109" s="22">
        <f t="shared" si="5"/>
        <v>77.7</v>
      </c>
      <c r="K109" s="22">
        <v>70.400000000000006</v>
      </c>
      <c r="L109" s="22">
        <v>68.599999999999994</v>
      </c>
      <c r="M109" s="22">
        <v>72.5</v>
      </c>
      <c r="N109" s="22">
        <v>77.7</v>
      </c>
    </row>
    <row r="110" spans="1:14" x14ac:dyDescent="0.25">
      <c r="A110" s="2">
        <v>14</v>
      </c>
      <c r="B110" s="8" t="s">
        <v>28</v>
      </c>
      <c r="C110" s="2" t="s">
        <v>63</v>
      </c>
      <c r="D110" s="2" t="s">
        <v>37</v>
      </c>
      <c r="E110" s="2" t="s">
        <v>18</v>
      </c>
      <c r="F110" s="2">
        <v>4</v>
      </c>
      <c r="G110" s="11">
        <v>4</v>
      </c>
      <c r="H110" s="22">
        <f t="shared" si="3"/>
        <v>164</v>
      </c>
      <c r="I110" s="22">
        <f t="shared" si="4"/>
        <v>174.5</v>
      </c>
      <c r="J110" s="22">
        <f t="shared" si="5"/>
        <v>189</v>
      </c>
      <c r="K110" s="22">
        <v>169</v>
      </c>
      <c r="L110" s="22">
        <v>176</v>
      </c>
      <c r="M110" s="22">
        <v>164</v>
      </c>
      <c r="N110" s="22">
        <v>189</v>
      </c>
    </row>
    <row r="111" spans="1:14" x14ac:dyDescent="0.25">
      <c r="A111" s="2">
        <v>14</v>
      </c>
      <c r="B111" s="8" t="s">
        <v>28</v>
      </c>
      <c r="C111" s="2" t="s">
        <v>63</v>
      </c>
      <c r="D111" s="2" t="s">
        <v>38</v>
      </c>
      <c r="E111" s="2" t="s">
        <v>18</v>
      </c>
      <c r="F111" s="2">
        <v>2</v>
      </c>
      <c r="G111" s="11">
        <v>2</v>
      </c>
      <c r="H111" s="22">
        <f t="shared" si="3"/>
        <v>0</v>
      </c>
      <c r="I111" s="22">
        <f t="shared" si="4"/>
        <v>0</v>
      </c>
      <c r="J111" s="22">
        <f t="shared" si="5"/>
        <v>0</v>
      </c>
      <c r="K111" s="22">
        <v>0</v>
      </c>
      <c r="L111" s="22">
        <v>0</v>
      </c>
      <c r="M111" s="22">
        <v>0</v>
      </c>
      <c r="N111" s="22">
        <v>0</v>
      </c>
    </row>
    <row r="112" spans="1:14" x14ac:dyDescent="0.25">
      <c r="A112" s="2">
        <v>14</v>
      </c>
      <c r="B112" s="8" t="s">
        <v>28</v>
      </c>
      <c r="C112" s="2" t="s">
        <v>63</v>
      </c>
      <c r="D112" s="2" t="s">
        <v>39</v>
      </c>
      <c r="E112" s="2" t="s">
        <v>18</v>
      </c>
      <c r="F112" s="2">
        <v>2</v>
      </c>
      <c r="G112" s="11">
        <v>2</v>
      </c>
      <c r="H112" s="22">
        <f t="shared" si="3"/>
        <v>0</v>
      </c>
      <c r="I112" s="22">
        <f t="shared" si="4"/>
        <v>3.2500000000000004E-4</v>
      </c>
      <c r="J112" s="22">
        <f t="shared" si="5"/>
        <v>1.1000000000000001E-3</v>
      </c>
      <c r="K112" s="22">
        <v>0</v>
      </c>
      <c r="L112" s="22">
        <v>2.0000000000000001E-4</v>
      </c>
      <c r="M112" s="22">
        <v>0</v>
      </c>
      <c r="N112" s="22">
        <v>1.1000000000000001E-3</v>
      </c>
    </row>
    <row r="113" spans="1:14" x14ac:dyDescent="0.25">
      <c r="A113" s="2">
        <v>14</v>
      </c>
      <c r="B113" s="8" t="s">
        <v>28</v>
      </c>
      <c r="C113" s="2" t="s">
        <v>63</v>
      </c>
      <c r="D113" s="2" t="s">
        <v>40</v>
      </c>
      <c r="E113" s="2" t="s">
        <v>16</v>
      </c>
      <c r="F113" s="2">
        <v>4</v>
      </c>
      <c r="G113" s="11">
        <v>4</v>
      </c>
      <c r="H113" s="22">
        <f t="shared" si="3"/>
        <v>1050</v>
      </c>
      <c r="I113" s="22">
        <f t="shared" si="4"/>
        <v>1107.5</v>
      </c>
      <c r="J113" s="22">
        <f t="shared" si="5"/>
        <v>1210</v>
      </c>
      <c r="K113" s="22">
        <v>1100</v>
      </c>
      <c r="L113" s="22">
        <v>1050</v>
      </c>
      <c r="M113" s="22">
        <v>1070</v>
      </c>
      <c r="N113" s="22">
        <v>1210</v>
      </c>
    </row>
    <row r="114" spans="1:14" x14ac:dyDescent="0.25">
      <c r="A114" s="2">
        <v>14</v>
      </c>
      <c r="B114" s="8" t="s">
        <v>28</v>
      </c>
      <c r="C114" s="2" t="s">
        <v>63</v>
      </c>
      <c r="D114" s="2" t="s">
        <v>41</v>
      </c>
      <c r="E114" s="2" t="s">
        <v>18</v>
      </c>
      <c r="F114" s="2">
        <v>2</v>
      </c>
      <c r="G114" s="11">
        <v>2</v>
      </c>
      <c r="H114" s="22">
        <f t="shared" si="3"/>
        <v>0</v>
      </c>
      <c r="I114" s="22">
        <f t="shared" si="4"/>
        <v>7.5000000000000002E-4</v>
      </c>
      <c r="J114" s="22">
        <f t="shared" si="5"/>
        <v>2E-3</v>
      </c>
      <c r="K114" s="22">
        <v>0</v>
      </c>
      <c r="L114" s="22">
        <v>2E-3</v>
      </c>
      <c r="M114" s="22">
        <v>0</v>
      </c>
      <c r="N114" s="22">
        <v>1E-3</v>
      </c>
    </row>
    <row r="115" spans="1:14" x14ac:dyDescent="0.25">
      <c r="A115" s="2">
        <v>14</v>
      </c>
      <c r="B115" s="8" t="s">
        <v>28</v>
      </c>
      <c r="C115" s="2" t="s">
        <v>63</v>
      </c>
      <c r="D115" s="2" t="s">
        <v>42</v>
      </c>
      <c r="E115" s="2" t="s">
        <v>18</v>
      </c>
      <c r="F115" s="2">
        <v>2</v>
      </c>
      <c r="G115" s="11">
        <v>2</v>
      </c>
      <c r="H115" s="22">
        <f t="shared" si="3"/>
        <v>0</v>
      </c>
      <c r="I115" s="22">
        <f t="shared" si="4"/>
        <v>0</v>
      </c>
      <c r="J115" s="22">
        <f t="shared" si="5"/>
        <v>0</v>
      </c>
      <c r="K115" s="22">
        <v>0</v>
      </c>
      <c r="L115" s="22">
        <v>0</v>
      </c>
      <c r="M115" s="22">
        <v>0</v>
      </c>
      <c r="N115" s="22">
        <v>0</v>
      </c>
    </row>
    <row r="116" spans="1:14" x14ac:dyDescent="0.25">
      <c r="A116" s="2">
        <v>14</v>
      </c>
      <c r="B116" s="8" t="s">
        <v>28</v>
      </c>
      <c r="C116" s="2" t="s">
        <v>63</v>
      </c>
      <c r="D116" s="2" t="s">
        <v>43</v>
      </c>
      <c r="E116" s="2" t="s">
        <v>18</v>
      </c>
      <c r="F116" s="2">
        <v>4</v>
      </c>
      <c r="G116" s="11">
        <v>4</v>
      </c>
      <c r="H116" s="22">
        <f t="shared" si="3"/>
        <v>0.8</v>
      </c>
      <c r="I116" s="22">
        <f t="shared" si="4"/>
        <v>0.92499999999999993</v>
      </c>
      <c r="J116" s="22">
        <f t="shared" si="5"/>
        <v>1</v>
      </c>
      <c r="K116" s="22">
        <v>0.8</v>
      </c>
      <c r="L116" s="22">
        <v>1</v>
      </c>
      <c r="M116" s="22">
        <v>1</v>
      </c>
      <c r="N116" s="22">
        <v>0.9</v>
      </c>
    </row>
    <row r="117" spans="1:14" x14ac:dyDescent="0.25">
      <c r="A117" s="2">
        <v>14</v>
      </c>
      <c r="B117" s="8" t="s">
        <v>28</v>
      </c>
      <c r="C117" s="2" t="s">
        <v>63</v>
      </c>
      <c r="D117" s="2" t="s">
        <v>44</v>
      </c>
      <c r="E117" s="2" t="s">
        <v>18</v>
      </c>
      <c r="F117" s="2">
        <v>2</v>
      </c>
      <c r="G117" s="11">
        <v>2</v>
      </c>
      <c r="H117" s="22">
        <f t="shared" si="3"/>
        <v>0</v>
      </c>
      <c r="I117" s="22">
        <f t="shared" si="4"/>
        <v>2.5000000000000001E-5</v>
      </c>
      <c r="J117" s="22">
        <f t="shared" si="5"/>
        <v>1E-4</v>
      </c>
      <c r="K117" s="22">
        <v>0</v>
      </c>
      <c r="L117" s="22">
        <v>0</v>
      </c>
      <c r="M117" s="22">
        <v>0</v>
      </c>
      <c r="N117" s="22">
        <v>1E-4</v>
      </c>
    </row>
    <row r="118" spans="1:14" x14ac:dyDescent="0.25">
      <c r="A118" s="2">
        <v>14</v>
      </c>
      <c r="B118" s="8" t="s">
        <v>28</v>
      </c>
      <c r="C118" s="2" t="s">
        <v>63</v>
      </c>
      <c r="D118" s="2" t="s">
        <v>45</v>
      </c>
      <c r="E118" s="2" t="s">
        <v>18</v>
      </c>
      <c r="F118" s="2">
        <v>4</v>
      </c>
      <c r="G118" s="11">
        <v>4</v>
      </c>
      <c r="H118" s="22">
        <f t="shared" si="3"/>
        <v>30.9</v>
      </c>
      <c r="I118" s="22">
        <f t="shared" si="4"/>
        <v>32.774999999999999</v>
      </c>
      <c r="J118" s="22">
        <f t="shared" si="5"/>
        <v>34.799999999999997</v>
      </c>
      <c r="K118" s="22">
        <v>32.4</v>
      </c>
      <c r="L118" s="22">
        <v>30.9</v>
      </c>
      <c r="M118" s="22">
        <v>33</v>
      </c>
      <c r="N118" s="22">
        <v>34.799999999999997</v>
      </c>
    </row>
    <row r="119" spans="1:14" x14ac:dyDescent="0.25">
      <c r="A119" s="2">
        <v>14</v>
      </c>
      <c r="B119" s="8" t="s">
        <v>28</v>
      </c>
      <c r="C119" s="2" t="s">
        <v>63</v>
      </c>
      <c r="D119" s="2" t="s">
        <v>46</v>
      </c>
      <c r="E119" s="2" t="s">
        <v>18</v>
      </c>
      <c r="F119" s="2">
        <v>4</v>
      </c>
      <c r="G119" s="11">
        <v>4</v>
      </c>
      <c r="H119" s="22">
        <f t="shared" si="3"/>
        <v>0</v>
      </c>
      <c r="I119" s="22">
        <f t="shared" si="4"/>
        <v>4.0250000000000001E-2</v>
      </c>
      <c r="J119" s="22">
        <f t="shared" si="5"/>
        <v>9.2999999999999999E-2</v>
      </c>
      <c r="K119" s="22">
        <v>0</v>
      </c>
      <c r="L119" s="22">
        <v>1E-3</v>
      </c>
      <c r="M119" s="22">
        <v>6.7000000000000004E-2</v>
      </c>
      <c r="N119" s="22">
        <v>9.2999999999999999E-2</v>
      </c>
    </row>
    <row r="120" spans="1:14" x14ac:dyDescent="0.25">
      <c r="A120" s="2">
        <v>14</v>
      </c>
      <c r="B120" s="8" t="s">
        <v>28</v>
      </c>
      <c r="C120" s="2" t="s">
        <v>63</v>
      </c>
      <c r="D120" s="2" t="s">
        <v>47</v>
      </c>
      <c r="E120" s="2" t="s">
        <v>18</v>
      </c>
      <c r="F120" s="2">
        <v>2</v>
      </c>
      <c r="G120" s="11">
        <v>2</v>
      </c>
      <c r="H120" s="22">
        <f t="shared" si="3"/>
        <v>0</v>
      </c>
      <c r="I120" s="22">
        <f t="shared" si="4"/>
        <v>2.5000000000000001E-5</v>
      </c>
      <c r="J120" s="22">
        <f t="shared" si="5"/>
        <v>1E-4</v>
      </c>
      <c r="K120" s="22">
        <v>0</v>
      </c>
      <c r="L120" s="22">
        <v>0</v>
      </c>
      <c r="M120" s="22">
        <v>0</v>
      </c>
      <c r="N120" s="22">
        <v>1E-4</v>
      </c>
    </row>
    <row r="121" spans="1:14" x14ac:dyDescent="0.25">
      <c r="A121" s="2">
        <v>14</v>
      </c>
      <c r="B121" s="8" t="s">
        <v>28</v>
      </c>
      <c r="C121" s="2" t="s">
        <v>63</v>
      </c>
      <c r="D121" s="2" t="s">
        <v>48</v>
      </c>
      <c r="E121" s="2" t="s">
        <v>18</v>
      </c>
      <c r="F121" s="2">
        <v>4</v>
      </c>
      <c r="G121" s="11">
        <v>4</v>
      </c>
      <c r="H121" s="22">
        <f t="shared" si="3"/>
        <v>0.12</v>
      </c>
      <c r="I121" s="22">
        <f t="shared" si="4"/>
        <v>0.98750000000000004</v>
      </c>
      <c r="J121" s="22">
        <f t="shared" si="5"/>
        <v>1.73</v>
      </c>
      <c r="K121" s="22">
        <v>1.73</v>
      </c>
      <c r="L121" s="22">
        <v>1.33</v>
      </c>
      <c r="M121" s="22">
        <v>0.77</v>
      </c>
      <c r="N121" s="22">
        <v>0.12</v>
      </c>
    </row>
    <row r="122" spans="1:14" x14ac:dyDescent="0.25">
      <c r="A122" s="2">
        <v>14</v>
      </c>
      <c r="B122" s="8" t="s">
        <v>28</v>
      </c>
      <c r="C122" s="2" t="s">
        <v>63</v>
      </c>
      <c r="D122" s="2" t="s">
        <v>17</v>
      </c>
      <c r="E122" s="2" t="s">
        <v>18</v>
      </c>
      <c r="F122" s="2">
        <v>4</v>
      </c>
      <c r="G122" s="11">
        <v>4</v>
      </c>
      <c r="H122" s="22">
        <f t="shared" si="3"/>
        <v>0</v>
      </c>
      <c r="I122" s="22">
        <f t="shared" si="4"/>
        <v>0</v>
      </c>
      <c r="J122" s="22">
        <f t="shared" si="5"/>
        <v>0</v>
      </c>
      <c r="K122" s="22">
        <v>0</v>
      </c>
      <c r="L122" s="22">
        <v>0</v>
      </c>
      <c r="M122" s="22">
        <v>0</v>
      </c>
      <c r="N122" s="22">
        <v>0</v>
      </c>
    </row>
    <row r="123" spans="1:14" x14ac:dyDescent="0.25">
      <c r="A123" s="2">
        <v>14</v>
      </c>
      <c r="B123" s="8" t="s">
        <v>28</v>
      </c>
      <c r="C123" s="2" t="s">
        <v>63</v>
      </c>
      <c r="D123" s="2" t="s">
        <v>49</v>
      </c>
      <c r="E123" s="2" t="s">
        <v>18</v>
      </c>
      <c r="F123" s="2">
        <v>2</v>
      </c>
      <c r="G123" s="11">
        <v>2</v>
      </c>
      <c r="H123" s="22">
        <f t="shared" si="3"/>
        <v>0</v>
      </c>
      <c r="I123" s="22">
        <f t="shared" si="4"/>
        <v>0</v>
      </c>
      <c r="J123" s="22">
        <f t="shared" si="5"/>
        <v>0</v>
      </c>
      <c r="K123" s="22">
        <v>0</v>
      </c>
      <c r="L123" s="22">
        <v>0</v>
      </c>
      <c r="M123" s="22">
        <v>0</v>
      </c>
      <c r="N123" s="22">
        <v>0</v>
      </c>
    </row>
    <row r="124" spans="1:14" x14ac:dyDescent="0.25">
      <c r="A124" s="2">
        <v>14</v>
      </c>
      <c r="B124" s="8" t="s">
        <v>28</v>
      </c>
      <c r="C124" s="2" t="s">
        <v>63</v>
      </c>
      <c r="D124" s="2" t="s">
        <v>50</v>
      </c>
      <c r="E124" s="2" t="s">
        <v>18</v>
      </c>
      <c r="F124" s="2">
        <v>2</v>
      </c>
      <c r="G124" s="11">
        <v>2</v>
      </c>
      <c r="H124" s="22">
        <f t="shared" si="3"/>
        <v>0</v>
      </c>
      <c r="I124" s="22">
        <f t="shared" si="4"/>
        <v>0</v>
      </c>
      <c r="J124" s="22">
        <f t="shared" si="5"/>
        <v>0</v>
      </c>
      <c r="K124" s="22"/>
      <c r="L124" s="22">
        <v>0</v>
      </c>
      <c r="M124" s="22"/>
      <c r="N124" s="22">
        <v>0</v>
      </c>
    </row>
    <row r="125" spans="1:14" x14ac:dyDescent="0.25">
      <c r="A125" s="2">
        <v>14</v>
      </c>
      <c r="B125" s="8" t="s">
        <v>28</v>
      </c>
      <c r="C125" s="2" t="s">
        <v>63</v>
      </c>
      <c r="D125" s="2" t="s">
        <v>19</v>
      </c>
      <c r="E125" s="2" t="s">
        <v>19</v>
      </c>
      <c r="F125" s="2">
        <v>4</v>
      </c>
      <c r="G125" s="11">
        <v>4</v>
      </c>
      <c r="H125" s="22">
        <f t="shared" si="3"/>
        <v>7.33</v>
      </c>
      <c r="I125" s="22">
        <f t="shared" si="4"/>
        <v>7.4974999999999996</v>
      </c>
      <c r="J125" s="22">
        <f t="shared" si="5"/>
        <v>7.73</v>
      </c>
      <c r="K125" s="22">
        <v>7.39</v>
      </c>
      <c r="L125" s="22">
        <v>7.33</v>
      </c>
      <c r="M125" s="22">
        <v>7.54</v>
      </c>
      <c r="N125" s="22">
        <v>7.73</v>
      </c>
    </row>
    <row r="126" spans="1:14" x14ac:dyDescent="0.25">
      <c r="A126" s="2">
        <v>14</v>
      </c>
      <c r="B126" s="8" t="s">
        <v>28</v>
      </c>
      <c r="C126" s="2" t="s">
        <v>63</v>
      </c>
      <c r="D126" s="2" t="s">
        <v>51</v>
      </c>
      <c r="E126" s="2" t="s">
        <v>18</v>
      </c>
      <c r="F126" s="2">
        <v>2</v>
      </c>
      <c r="G126" s="11">
        <v>2</v>
      </c>
      <c r="H126" s="22">
        <f t="shared" si="3"/>
        <v>0</v>
      </c>
      <c r="I126" s="22">
        <f t="shared" si="4"/>
        <v>0</v>
      </c>
      <c r="J126" s="22">
        <f t="shared" si="5"/>
        <v>0</v>
      </c>
      <c r="K126" s="22"/>
      <c r="L126" s="22">
        <v>0</v>
      </c>
      <c r="M126" s="22"/>
      <c r="N126" s="22">
        <v>0</v>
      </c>
    </row>
    <row r="127" spans="1:14" x14ac:dyDescent="0.25">
      <c r="A127" s="2">
        <v>14</v>
      </c>
      <c r="B127" s="8" t="s">
        <v>28</v>
      </c>
      <c r="C127" s="2" t="s">
        <v>63</v>
      </c>
      <c r="D127" s="2" t="s">
        <v>52</v>
      </c>
      <c r="E127" s="2" t="s">
        <v>18</v>
      </c>
      <c r="F127" s="2">
        <v>4</v>
      </c>
      <c r="G127" s="11">
        <v>4</v>
      </c>
      <c r="H127" s="22">
        <f t="shared" si="3"/>
        <v>1.9</v>
      </c>
      <c r="I127" s="22">
        <f t="shared" si="4"/>
        <v>2</v>
      </c>
      <c r="J127" s="22">
        <f t="shared" si="5"/>
        <v>2.1</v>
      </c>
      <c r="K127" s="22">
        <v>1.9</v>
      </c>
      <c r="L127" s="22">
        <v>2</v>
      </c>
      <c r="M127" s="22">
        <v>2.1</v>
      </c>
      <c r="N127" s="22">
        <v>2</v>
      </c>
    </row>
    <row r="128" spans="1:14" x14ac:dyDescent="0.25">
      <c r="A128" s="2">
        <v>14</v>
      </c>
      <c r="B128" s="8" t="s">
        <v>28</v>
      </c>
      <c r="C128" s="2" t="s">
        <v>63</v>
      </c>
      <c r="D128" s="2" t="s">
        <v>53</v>
      </c>
      <c r="E128" s="2" t="s">
        <v>18</v>
      </c>
      <c r="F128" s="2">
        <v>4</v>
      </c>
      <c r="G128" s="11">
        <v>4</v>
      </c>
      <c r="H128" s="22">
        <f t="shared" si="3"/>
        <v>84.6</v>
      </c>
      <c r="I128" s="22">
        <f t="shared" si="4"/>
        <v>92.600000000000009</v>
      </c>
      <c r="J128" s="22">
        <f t="shared" si="5"/>
        <v>103</v>
      </c>
      <c r="K128" s="22">
        <v>84.6</v>
      </c>
      <c r="L128" s="22">
        <v>93.5</v>
      </c>
      <c r="M128" s="22">
        <v>103</v>
      </c>
      <c r="N128" s="22">
        <v>89.3</v>
      </c>
    </row>
    <row r="129" spans="1:14" x14ac:dyDescent="0.25">
      <c r="A129" s="2">
        <v>14</v>
      </c>
      <c r="B129" s="8" t="s">
        <v>28</v>
      </c>
      <c r="C129" s="2" t="s">
        <v>63</v>
      </c>
      <c r="D129" s="2" t="s">
        <v>54</v>
      </c>
      <c r="E129" s="2" t="s">
        <v>18</v>
      </c>
      <c r="F129" s="2">
        <v>4</v>
      </c>
      <c r="G129" s="11">
        <v>4</v>
      </c>
      <c r="H129" s="22">
        <f t="shared" si="3"/>
        <v>12.1</v>
      </c>
      <c r="I129" s="22">
        <f t="shared" si="4"/>
        <v>13</v>
      </c>
      <c r="J129" s="22">
        <f t="shared" si="5"/>
        <v>14</v>
      </c>
      <c r="K129" s="22">
        <v>13</v>
      </c>
      <c r="L129" s="22">
        <v>14</v>
      </c>
      <c r="M129" s="22">
        <v>12.1</v>
      </c>
      <c r="N129" s="22">
        <v>12.9</v>
      </c>
    </row>
    <row r="130" spans="1:14" x14ac:dyDescent="0.25">
      <c r="A130" s="2">
        <v>14</v>
      </c>
      <c r="B130" s="8" t="s">
        <v>28</v>
      </c>
      <c r="C130" s="2" t="s">
        <v>63</v>
      </c>
      <c r="D130" s="2" t="s">
        <v>55</v>
      </c>
      <c r="E130" s="2" t="s">
        <v>18</v>
      </c>
      <c r="F130" s="2">
        <v>2</v>
      </c>
      <c r="G130" s="11">
        <v>2</v>
      </c>
      <c r="H130" s="22">
        <f t="shared" si="3"/>
        <v>0</v>
      </c>
      <c r="I130" s="22">
        <f t="shared" si="4"/>
        <v>0</v>
      </c>
      <c r="J130" s="22">
        <f t="shared" si="5"/>
        <v>0</v>
      </c>
      <c r="K130" s="22"/>
      <c r="L130" s="22">
        <v>0</v>
      </c>
      <c r="M130" s="22"/>
      <c r="N130" s="22">
        <v>0</v>
      </c>
    </row>
    <row r="131" spans="1:14" x14ac:dyDescent="0.25">
      <c r="A131" s="2">
        <v>14</v>
      </c>
      <c r="B131" s="8" t="s">
        <v>28</v>
      </c>
      <c r="C131" s="2" t="s">
        <v>63</v>
      </c>
      <c r="D131" s="2" t="s">
        <v>56</v>
      </c>
      <c r="E131" s="2" t="s">
        <v>18</v>
      </c>
      <c r="F131" s="2">
        <v>2</v>
      </c>
      <c r="G131" s="11">
        <v>4</v>
      </c>
      <c r="H131" s="22">
        <f t="shared" si="3"/>
        <v>681</v>
      </c>
      <c r="I131" s="22">
        <f t="shared" si="4"/>
        <v>720</v>
      </c>
      <c r="J131" s="22">
        <f t="shared" si="5"/>
        <v>789</v>
      </c>
      <c r="K131" s="22">
        <v>712</v>
      </c>
      <c r="L131" s="22">
        <v>681</v>
      </c>
      <c r="M131" s="22">
        <v>698</v>
      </c>
      <c r="N131" s="22">
        <v>789</v>
      </c>
    </row>
    <row r="132" spans="1:14" x14ac:dyDescent="0.25">
      <c r="A132" s="2">
        <v>14</v>
      </c>
      <c r="B132" s="8" t="s">
        <v>28</v>
      </c>
      <c r="C132" s="2" t="s">
        <v>63</v>
      </c>
      <c r="D132" s="2" t="s">
        <v>57</v>
      </c>
      <c r="E132" s="2" t="s">
        <v>18</v>
      </c>
      <c r="F132" s="2">
        <v>4</v>
      </c>
      <c r="G132" s="11">
        <v>4</v>
      </c>
      <c r="H132" s="22">
        <f t="shared" si="3"/>
        <v>5</v>
      </c>
      <c r="I132" s="22">
        <f t="shared" si="4"/>
        <v>5.75</v>
      </c>
      <c r="J132" s="22">
        <f t="shared" si="5"/>
        <v>6</v>
      </c>
      <c r="K132" s="22">
        <v>6</v>
      </c>
      <c r="L132" s="22">
        <v>6</v>
      </c>
      <c r="M132" s="22">
        <v>5</v>
      </c>
      <c r="N132" s="22">
        <v>6</v>
      </c>
    </row>
    <row r="133" spans="1:14" x14ac:dyDescent="0.25">
      <c r="A133" s="2">
        <v>14</v>
      </c>
      <c r="B133" s="8" t="s">
        <v>28</v>
      </c>
      <c r="C133" s="2" t="s">
        <v>63</v>
      </c>
      <c r="D133" s="2" t="s">
        <v>58</v>
      </c>
      <c r="E133" s="2" t="s">
        <v>18</v>
      </c>
      <c r="F133" s="2">
        <v>2</v>
      </c>
      <c r="G133" s="11">
        <v>2</v>
      </c>
      <c r="H133" s="22">
        <f t="shared" si="3"/>
        <v>0</v>
      </c>
      <c r="I133" s="22">
        <f t="shared" si="4"/>
        <v>0</v>
      </c>
      <c r="J133" s="22">
        <f t="shared" si="5"/>
        <v>0</v>
      </c>
      <c r="K133" s="22"/>
      <c r="L133" s="22">
        <v>0</v>
      </c>
      <c r="M133" s="22"/>
      <c r="N133" s="22">
        <v>0</v>
      </c>
    </row>
    <row r="134" spans="1:14" x14ac:dyDescent="0.25">
      <c r="A134" s="2">
        <v>14</v>
      </c>
      <c r="B134" s="8" t="s">
        <v>28</v>
      </c>
      <c r="C134" s="2" t="s">
        <v>63</v>
      </c>
      <c r="D134" s="2" t="s">
        <v>59</v>
      </c>
      <c r="E134" s="2" t="s">
        <v>18</v>
      </c>
      <c r="F134" s="2">
        <v>4</v>
      </c>
      <c r="G134" s="11">
        <v>4</v>
      </c>
      <c r="H134" s="22">
        <f t="shared" ref="H134:H197" si="6">MIN(K134:N134)</f>
        <v>0</v>
      </c>
      <c r="I134" s="22">
        <f t="shared" ref="I134:I197" si="7">AVERAGE(K134:N134)</f>
        <v>0</v>
      </c>
      <c r="J134" s="22">
        <f t="shared" ref="J134:J197" si="8">MAX(K134:N134)</f>
        <v>0</v>
      </c>
      <c r="K134" s="22">
        <v>0</v>
      </c>
      <c r="L134" s="22">
        <v>0</v>
      </c>
      <c r="M134" s="22">
        <v>0</v>
      </c>
      <c r="N134" s="22">
        <v>0</v>
      </c>
    </row>
    <row r="135" spans="1:14" x14ac:dyDescent="0.25">
      <c r="A135" s="2">
        <v>14</v>
      </c>
      <c r="B135" s="8" t="s">
        <v>28</v>
      </c>
      <c r="C135" s="2" t="s">
        <v>63</v>
      </c>
      <c r="D135" s="2" t="s">
        <v>60</v>
      </c>
      <c r="E135" s="2" t="s">
        <v>18</v>
      </c>
      <c r="F135" s="2">
        <v>2</v>
      </c>
      <c r="G135" s="11">
        <v>2</v>
      </c>
      <c r="H135" s="22">
        <f t="shared" si="6"/>
        <v>0</v>
      </c>
      <c r="I135" s="22">
        <f t="shared" si="7"/>
        <v>0</v>
      </c>
      <c r="J135" s="22">
        <f t="shared" si="8"/>
        <v>0</v>
      </c>
      <c r="K135" s="22"/>
      <c r="L135" s="22">
        <v>0</v>
      </c>
      <c r="M135" s="22"/>
      <c r="N135" s="22">
        <v>0</v>
      </c>
    </row>
    <row r="136" spans="1:14" x14ac:dyDescent="0.25">
      <c r="A136" s="2">
        <v>14</v>
      </c>
      <c r="B136" s="8" t="s">
        <v>28</v>
      </c>
      <c r="C136" s="2" t="s">
        <v>63</v>
      </c>
      <c r="D136" s="2" t="s">
        <v>61</v>
      </c>
      <c r="E136" s="2" t="s">
        <v>18</v>
      </c>
      <c r="F136" s="2">
        <v>2</v>
      </c>
      <c r="G136" s="11">
        <v>2</v>
      </c>
      <c r="H136" s="22">
        <f t="shared" si="6"/>
        <v>1.4E-2</v>
      </c>
      <c r="I136" s="22">
        <f t="shared" si="7"/>
        <v>1.4999999999999999E-2</v>
      </c>
      <c r="J136" s="22">
        <f t="shared" si="8"/>
        <v>1.6E-2</v>
      </c>
      <c r="K136" s="22"/>
      <c r="L136" s="22">
        <f>16/1000</f>
        <v>1.6E-2</v>
      </c>
      <c r="M136" s="22"/>
      <c r="N136" s="22">
        <f>14/1000</f>
        <v>1.4E-2</v>
      </c>
    </row>
    <row r="137" spans="1:14" x14ac:dyDescent="0.25">
      <c r="A137" s="5">
        <v>15</v>
      </c>
      <c r="B137" s="5" t="s">
        <v>28</v>
      </c>
      <c r="C137" s="5" t="s">
        <v>64</v>
      </c>
      <c r="D137" s="5" t="s">
        <v>30</v>
      </c>
      <c r="E137" s="5" t="s">
        <v>18</v>
      </c>
      <c r="F137" s="5">
        <v>4</v>
      </c>
      <c r="G137" s="3">
        <v>4</v>
      </c>
      <c r="H137" s="23">
        <f t="shared" si="6"/>
        <v>246</v>
      </c>
      <c r="I137" s="23">
        <f t="shared" si="7"/>
        <v>249.75</v>
      </c>
      <c r="J137" s="23">
        <f t="shared" si="8"/>
        <v>253</v>
      </c>
      <c r="K137" s="23">
        <v>246</v>
      </c>
      <c r="L137" s="23">
        <v>253</v>
      </c>
      <c r="M137" s="23">
        <v>250</v>
      </c>
      <c r="N137" s="23">
        <v>250</v>
      </c>
    </row>
    <row r="138" spans="1:14" x14ac:dyDescent="0.25">
      <c r="A138" s="5">
        <v>15</v>
      </c>
      <c r="B138" s="5" t="s">
        <v>28</v>
      </c>
      <c r="C138" s="5" t="s">
        <v>64</v>
      </c>
      <c r="D138" s="5" t="s">
        <v>31</v>
      </c>
      <c r="E138" s="5" t="s">
        <v>18</v>
      </c>
      <c r="F138" s="5">
        <v>2</v>
      </c>
      <c r="G138" s="3">
        <v>2</v>
      </c>
      <c r="H138" s="23">
        <f t="shared" si="6"/>
        <v>0</v>
      </c>
      <c r="I138" s="23">
        <f t="shared" si="7"/>
        <v>5.0000000000000004E-6</v>
      </c>
      <c r="J138" s="23">
        <f t="shared" si="8"/>
        <v>2.0000000000000002E-5</v>
      </c>
      <c r="K138" s="23">
        <v>0</v>
      </c>
      <c r="L138" s="23">
        <v>2.0000000000000002E-5</v>
      </c>
      <c r="M138" s="23">
        <v>0</v>
      </c>
      <c r="N138" s="23">
        <v>0</v>
      </c>
    </row>
    <row r="139" spans="1:14" x14ac:dyDescent="0.25">
      <c r="A139" s="5">
        <v>15</v>
      </c>
      <c r="B139" s="5" t="s">
        <v>28</v>
      </c>
      <c r="C139" s="5" t="s">
        <v>64</v>
      </c>
      <c r="D139" s="5" t="s">
        <v>32</v>
      </c>
      <c r="E139" s="5" t="s">
        <v>18</v>
      </c>
      <c r="F139" s="5">
        <v>2</v>
      </c>
      <c r="G139" s="3">
        <v>2</v>
      </c>
      <c r="H139" s="23">
        <f t="shared" si="6"/>
        <v>0</v>
      </c>
      <c r="I139" s="23">
        <f t="shared" si="7"/>
        <v>2.5000000000000001E-4</v>
      </c>
      <c r="J139" s="23">
        <f t="shared" si="8"/>
        <v>1E-3</v>
      </c>
      <c r="K139" s="23">
        <v>0</v>
      </c>
      <c r="L139" s="23">
        <v>1E-3</v>
      </c>
      <c r="M139" s="23">
        <v>0</v>
      </c>
      <c r="N139" s="23">
        <v>0</v>
      </c>
    </row>
    <row r="140" spans="1:14" x14ac:dyDescent="0.25">
      <c r="A140" s="5">
        <v>15</v>
      </c>
      <c r="B140" s="5" t="s">
        <v>28</v>
      </c>
      <c r="C140" s="5" t="s">
        <v>64</v>
      </c>
      <c r="D140" s="5" t="s">
        <v>33</v>
      </c>
      <c r="E140" s="5" t="s">
        <v>18</v>
      </c>
      <c r="F140" s="5">
        <v>2</v>
      </c>
      <c r="G140" s="3">
        <v>2</v>
      </c>
      <c r="H140" s="23">
        <f t="shared" si="6"/>
        <v>0</v>
      </c>
      <c r="I140" s="23">
        <f t="shared" si="7"/>
        <v>1.14E-2</v>
      </c>
      <c r="J140" s="23">
        <f t="shared" si="8"/>
        <v>2.4799999999999999E-2</v>
      </c>
      <c r="K140" s="23">
        <v>0</v>
      </c>
      <c r="L140" s="23">
        <v>2.0799999999999999E-2</v>
      </c>
      <c r="M140" s="23">
        <v>0</v>
      </c>
      <c r="N140" s="23">
        <v>2.4799999999999999E-2</v>
      </c>
    </row>
    <row r="141" spans="1:14" x14ac:dyDescent="0.25">
      <c r="A141" s="5">
        <v>15</v>
      </c>
      <c r="B141" s="5" t="s">
        <v>28</v>
      </c>
      <c r="C141" s="5" t="s">
        <v>64</v>
      </c>
      <c r="D141" s="5" t="s">
        <v>34</v>
      </c>
      <c r="E141" s="5" t="s">
        <v>18</v>
      </c>
      <c r="F141" s="5">
        <v>2</v>
      </c>
      <c r="G141" s="3">
        <v>2</v>
      </c>
      <c r="H141" s="23">
        <f t="shared" si="6"/>
        <v>0</v>
      </c>
      <c r="I141" s="23">
        <f t="shared" si="7"/>
        <v>0</v>
      </c>
      <c r="J141" s="23">
        <f t="shared" si="8"/>
        <v>0</v>
      </c>
      <c r="K141" s="23">
        <v>0</v>
      </c>
      <c r="L141" s="23">
        <v>0</v>
      </c>
      <c r="M141" s="23">
        <v>0</v>
      </c>
      <c r="N141" s="23">
        <v>0</v>
      </c>
    </row>
    <row r="142" spans="1:14" x14ac:dyDescent="0.25">
      <c r="A142" s="5">
        <v>15</v>
      </c>
      <c r="B142" s="5" t="s">
        <v>28</v>
      </c>
      <c r="C142" s="5" t="s">
        <v>64</v>
      </c>
      <c r="D142" s="5" t="s">
        <v>35</v>
      </c>
      <c r="E142" s="5" t="s">
        <v>18</v>
      </c>
      <c r="F142" s="5">
        <v>2</v>
      </c>
      <c r="G142" s="3">
        <v>2</v>
      </c>
      <c r="H142" s="23">
        <f t="shared" si="6"/>
        <v>0</v>
      </c>
      <c r="I142" s="23">
        <f t="shared" si="7"/>
        <v>0</v>
      </c>
      <c r="J142" s="23">
        <f t="shared" si="8"/>
        <v>0</v>
      </c>
      <c r="K142" s="23">
        <v>0</v>
      </c>
      <c r="L142" s="23">
        <v>0</v>
      </c>
      <c r="M142" s="23">
        <v>0</v>
      </c>
      <c r="N142" s="23">
        <v>0</v>
      </c>
    </row>
    <row r="143" spans="1:14" x14ac:dyDescent="0.25">
      <c r="A143" s="5">
        <v>15</v>
      </c>
      <c r="B143" s="5" t="s">
        <v>28</v>
      </c>
      <c r="C143" s="5" t="s">
        <v>64</v>
      </c>
      <c r="D143" s="5" t="s">
        <v>36</v>
      </c>
      <c r="E143" s="5" t="s">
        <v>18</v>
      </c>
      <c r="F143" s="5">
        <v>4</v>
      </c>
      <c r="G143" s="3">
        <v>4</v>
      </c>
      <c r="H143" s="23">
        <f t="shared" si="6"/>
        <v>67.599999999999994</v>
      </c>
      <c r="I143" s="23">
        <f t="shared" si="7"/>
        <v>70.150000000000006</v>
      </c>
      <c r="J143" s="23">
        <f t="shared" si="8"/>
        <v>72.7</v>
      </c>
      <c r="K143" s="23">
        <v>70.2</v>
      </c>
      <c r="L143" s="23">
        <v>70.099999999999994</v>
      </c>
      <c r="M143" s="23">
        <v>72.7</v>
      </c>
      <c r="N143" s="23">
        <v>67.599999999999994</v>
      </c>
    </row>
    <row r="144" spans="1:14" x14ac:dyDescent="0.25">
      <c r="A144" s="5">
        <v>15</v>
      </c>
      <c r="B144" s="5" t="s">
        <v>28</v>
      </c>
      <c r="C144" s="5" t="s">
        <v>64</v>
      </c>
      <c r="D144" s="5" t="s">
        <v>37</v>
      </c>
      <c r="E144" s="5" t="s">
        <v>18</v>
      </c>
      <c r="F144" s="5">
        <v>4</v>
      </c>
      <c r="G144" s="3">
        <v>4</v>
      </c>
      <c r="H144" s="23">
        <f t="shared" si="6"/>
        <v>207</v>
      </c>
      <c r="I144" s="23">
        <f t="shared" si="7"/>
        <v>225</v>
      </c>
      <c r="J144" s="23">
        <f t="shared" si="8"/>
        <v>250</v>
      </c>
      <c r="K144" s="23">
        <v>226</v>
      </c>
      <c r="L144" s="23">
        <v>250</v>
      </c>
      <c r="M144" s="23">
        <v>217</v>
      </c>
      <c r="N144" s="23">
        <v>207</v>
      </c>
    </row>
    <row r="145" spans="1:14" x14ac:dyDescent="0.25">
      <c r="A145" s="5">
        <v>15</v>
      </c>
      <c r="B145" s="5" t="s">
        <v>28</v>
      </c>
      <c r="C145" s="5" t="s">
        <v>64</v>
      </c>
      <c r="D145" s="5" t="s">
        <v>38</v>
      </c>
      <c r="E145" s="5" t="s">
        <v>18</v>
      </c>
      <c r="F145" s="5">
        <v>2</v>
      </c>
      <c r="G145" s="3">
        <v>2</v>
      </c>
      <c r="H145" s="23">
        <f t="shared" si="6"/>
        <v>0</v>
      </c>
      <c r="I145" s="23">
        <f t="shared" si="7"/>
        <v>5.0000000000000001E-4</v>
      </c>
      <c r="J145" s="23">
        <f t="shared" si="8"/>
        <v>2E-3</v>
      </c>
      <c r="K145" s="23">
        <v>0</v>
      </c>
      <c r="L145" s="23">
        <v>0</v>
      </c>
      <c r="M145" s="23">
        <v>0</v>
      </c>
      <c r="N145" s="23">
        <v>2E-3</v>
      </c>
    </row>
    <row r="146" spans="1:14" x14ac:dyDescent="0.25">
      <c r="A146" s="5">
        <v>15</v>
      </c>
      <c r="B146" s="5" t="s">
        <v>28</v>
      </c>
      <c r="C146" s="5" t="s">
        <v>64</v>
      </c>
      <c r="D146" s="5" t="s">
        <v>39</v>
      </c>
      <c r="E146" s="5" t="s">
        <v>18</v>
      </c>
      <c r="F146" s="5">
        <v>2</v>
      </c>
      <c r="G146" s="3">
        <v>2</v>
      </c>
      <c r="H146" s="23">
        <f t="shared" si="6"/>
        <v>0</v>
      </c>
      <c r="I146" s="23">
        <f t="shared" si="7"/>
        <v>1.25E-4</v>
      </c>
      <c r="J146" s="23">
        <f t="shared" si="8"/>
        <v>2.9999999999999997E-4</v>
      </c>
      <c r="K146" s="23">
        <v>0</v>
      </c>
      <c r="L146" s="23">
        <v>2.9999999999999997E-4</v>
      </c>
      <c r="M146" s="23">
        <v>0</v>
      </c>
      <c r="N146" s="23">
        <v>2.0000000000000001E-4</v>
      </c>
    </row>
    <row r="147" spans="1:14" x14ac:dyDescent="0.25">
      <c r="A147" s="5">
        <v>15</v>
      </c>
      <c r="B147" s="5" t="s">
        <v>28</v>
      </c>
      <c r="C147" s="5" t="s">
        <v>64</v>
      </c>
      <c r="D147" s="5" t="s">
        <v>40</v>
      </c>
      <c r="E147" s="5" t="s">
        <v>16</v>
      </c>
      <c r="F147" s="5">
        <v>4</v>
      </c>
      <c r="G147" s="3">
        <v>4</v>
      </c>
      <c r="H147" s="23">
        <f t="shared" si="6"/>
        <v>1140</v>
      </c>
      <c r="I147" s="23">
        <f t="shared" si="7"/>
        <v>1155</v>
      </c>
      <c r="J147" s="23">
        <f t="shared" si="8"/>
        <v>1180</v>
      </c>
      <c r="K147" s="23">
        <v>1180</v>
      </c>
      <c r="L147" s="23">
        <v>1160</v>
      </c>
      <c r="M147" s="23">
        <v>1140</v>
      </c>
      <c r="N147" s="23">
        <v>1140</v>
      </c>
    </row>
    <row r="148" spans="1:14" x14ac:dyDescent="0.25">
      <c r="A148" s="5">
        <v>15</v>
      </c>
      <c r="B148" s="5" t="s">
        <v>28</v>
      </c>
      <c r="C148" s="5" t="s">
        <v>64</v>
      </c>
      <c r="D148" s="5" t="s">
        <v>41</v>
      </c>
      <c r="E148" s="5" t="s">
        <v>18</v>
      </c>
      <c r="F148" s="5">
        <v>2</v>
      </c>
      <c r="G148" s="3">
        <v>2</v>
      </c>
      <c r="H148" s="23">
        <f t="shared" si="6"/>
        <v>0</v>
      </c>
      <c r="I148" s="23">
        <f t="shared" si="7"/>
        <v>0</v>
      </c>
      <c r="J148" s="23">
        <f t="shared" si="8"/>
        <v>0</v>
      </c>
      <c r="K148" s="23">
        <v>0</v>
      </c>
      <c r="L148" s="23">
        <v>0</v>
      </c>
      <c r="M148" s="23">
        <v>0</v>
      </c>
      <c r="N148" s="23">
        <v>0</v>
      </c>
    </row>
    <row r="149" spans="1:14" x14ac:dyDescent="0.25">
      <c r="A149" s="5">
        <v>15</v>
      </c>
      <c r="B149" s="5" t="s">
        <v>28</v>
      </c>
      <c r="C149" s="5" t="s">
        <v>64</v>
      </c>
      <c r="D149" s="5" t="s">
        <v>42</v>
      </c>
      <c r="E149" s="5" t="s">
        <v>18</v>
      </c>
      <c r="F149" s="5">
        <v>2</v>
      </c>
      <c r="G149" s="3">
        <v>2</v>
      </c>
      <c r="H149" s="23">
        <f t="shared" si="6"/>
        <v>0</v>
      </c>
      <c r="I149" s="23">
        <f t="shared" si="7"/>
        <v>0</v>
      </c>
      <c r="J149" s="23">
        <f t="shared" si="8"/>
        <v>0</v>
      </c>
      <c r="K149" s="23">
        <v>0</v>
      </c>
      <c r="L149" s="23">
        <v>0</v>
      </c>
      <c r="M149" s="23">
        <v>0</v>
      </c>
      <c r="N149" s="23">
        <v>0</v>
      </c>
    </row>
    <row r="150" spans="1:14" x14ac:dyDescent="0.25">
      <c r="A150" s="5">
        <v>15</v>
      </c>
      <c r="B150" s="5" t="s">
        <v>28</v>
      </c>
      <c r="C150" s="5" t="s">
        <v>64</v>
      </c>
      <c r="D150" s="5" t="s">
        <v>43</v>
      </c>
      <c r="E150" s="5" t="s">
        <v>18</v>
      </c>
      <c r="F150" s="5">
        <v>4</v>
      </c>
      <c r="G150" s="3">
        <v>4</v>
      </c>
      <c r="H150" s="23">
        <f t="shared" si="6"/>
        <v>0.5</v>
      </c>
      <c r="I150" s="23">
        <f t="shared" si="7"/>
        <v>0.57499999999999996</v>
      </c>
      <c r="J150" s="23">
        <f t="shared" si="8"/>
        <v>0.7</v>
      </c>
      <c r="K150" s="23">
        <v>0.5</v>
      </c>
      <c r="L150" s="23">
        <v>0.7</v>
      </c>
      <c r="M150" s="23">
        <v>0.5</v>
      </c>
      <c r="N150" s="23">
        <v>0.6</v>
      </c>
    </row>
    <row r="151" spans="1:14" x14ac:dyDescent="0.25">
      <c r="A151" s="5">
        <v>15</v>
      </c>
      <c r="B151" s="5" t="s">
        <v>28</v>
      </c>
      <c r="C151" s="5" t="s">
        <v>64</v>
      </c>
      <c r="D151" s="5" t="s">
        <v>44</v>
      </c>
      <c r="E151" s="5" t="s">
        <v>18</v>
      </c>
      <c r="F151" s="5">
        <v>2</v>
      </c>
      <c r="G151" s="3">
        <v>2</v>
      </c>
      <c r="H151" s="23">
        <f t="shared" si="6"/>
        <v>0</v>
      </c>
      <c r="I151" s="23">
        <f t="shared" si="7"/>
        <v>0</v>
      </c>
      <c r="J151" s="23">
        <f t="shared" si="8"/>
        <v>0</v>
      </c>
      <c r="K151" s="23">
        <v>0</v>
      </c>
      <c r="L151" s="23">
        <v>0</v>
      </c>
      <c r="M151" s="23">
        <v>0</v>
      </c>
      <c r="N151" s="23">
        <v>0</v>
      </c>
    </row>
    <row r="152" spans="1:14" x14ac:dyDescent="0.25">
      <c r="A152" s="5">
        <v>15</v>
      </c>
      <c r="B152" s="5" t="s">
        <v>28</v>
      </c>
      <c r="C152" s="5" t="s">
        <v>64</v>
      </c>
      <c r="D152" s="5" t="s">
        <v>45</v>
      </c>
      <c r="E152" s="5" t="s">
        <v>18</v>
      </c>
      <c r="F152" s="5">
        <v>4</v>
      </c>
      <c r="G152" s="3">
        <v>4</v>
      </c>
      <c r="H152" s="23">
        <f t="shared" si="6"/>
        <v>29.6</v>
      </c>
      <c r="I152" s="23">
        <f t="shared" si="7"/>
        <v>31.075000000000003</v>
      </c>
      <c r="J152" s="23">
        <f t="shared" si="8"/>
        <v>32.6</v>
      </c>
      <c r="K152" s="23">
        <v>31</v>
      </c>
      <c r="L152" s="23">
        <v>31.1</v>
      </c>
      <c r="M152" s="23">
        <v>32.6</v>
      </c>
      <c r="N152" s="23">
        <v>29.6</v>
      </c>
    </row>
    <row r="153" spans="1:14" x14ac:dyDescent="0.25">
      <c r="A153" s="5">
        <v>15</v>
      </c>
      <c r="B153" s="5" t="s">
        <v>28</v>
      </c>
      <c r="C153" s="5" t="s">
        <v>64</v>
      </c>
      <c r="D153" s="5" t="s">
        <v>46</v>
      </c>
      <c r="E153" s="5" t="s">
        <v>18</v>
      </c>
      <c r="F153" s="5">
        <v>4</v>
      </c>
      <c r="G153" s="3">
        <v>4</v>
      </c>
      <c r="H153" s="23">
        <f t="shared" si="6"/>
        <v>8.0000000000000002E-3</v>
      </c>
      <c r="I153" s="23">
        <f t="shared" si="7"/>
        <v>0.12775</v>
      </c>
      <c r="J153" s="23">
        <f t="shared" si="8"/>
        <v>0.184</v>
      </c>
      <c r="K153" s="23">
        <v>0.16</v>
      </c>
      <c r="L153" s="23">
        <v>0.159</v>
      </c>
      <c r="M153" s="23">
        <v>0.184</v>
      </c>
      <c r="N153" s="23">
        <v>8.0000000000000002E-3</v>
      </c>
    </row>
    <row r="154" spans="1:14" x14ac:dyDescent="0.25">
      <c r="A154" s="5">
        <v>15</v>
      </c>
      <c r="B154" s="5" t="s">
        <v>28</v>
      </c>
      <c r="C154" s="5" t="s">
        <v>64</v>
      </c>
      <c r="D154" s="5" t="s">
        <v>47</v>
      </c>
      <c r="E154" s="5" t="s">
        <v>18</v>
      </c>
      <c r="F154" s="5">
        <v>2</v>
      </c>
      <c r="G154" s="3">
        <v>2</v>
      </c>
      <c r="H154" s="23">
        <f t="shared" si="6"/>
        <v>0</v>
      </c>
      <c r="I154" s="23">
        <f t="shared" si="7"/>
        <v>0</v>
      </c>
      <c r="J154" s="23">
        <f t="shared" si="8"/>
        <v>0</v>
      </c>
      <c r="K154" s="23">
        <v>0</v>
      </c>
      <c r="L154" s="23">
        <v>0</v>
      </c>
      <c r="M154" s="23">
        <v>0</v>
      </c>
      <c r="N154" s="23">
        <v>0</v>
      </c>
    </row>
    <row r="155" spans="1:14" x14ac:dyDescent="0.25">
      <c r="A155" s="5">
        <v>15</v>
      </c>
      <c r="B155" s="5" t="s">
        <v>28</v>
      </c>
      <c r="C155" s="5" t="s">
        <v>64</v>
      </c>
      <c r="D155" s="5" t="s">
        <v>48</v>
      </c>
      <c r="E155" s="5" t="s">
        <v>18</v>
      </c>
      <c r="F155" s="5">
        <v>4</v>
      </c>
      <c r="G155" s="3">
        <v>4</v>
      </c>
      <c r="H155" s="23">
        <f t="shared" si="6"/>
        <v>0.15</v>
      </c>
      <c r="I155" s="23">
        <f t="shared" si="7"/>
        <v>0.17749999999999999</v>
      </c>
      <c r="J155" s="23">
        <f t="shared" si="8"/>
        <v>0.22</v>
      </c>
      <c r="K155" s="23">
        <v>0.16</v>
      </c>
      <c r="L155" s="23">
        <v>0.18</v>
      </c>
      <c r="M155" s="23">
        <v>0.15</v>
      </c>
      <c r="N155" s="23">
        <v>0.22</v>
      </c>
    </row>
    <row r="156" spans="1:14" x14ac:dyDescent="0.25">
      <c r="A156" s="5">
        <v>15</v>
      </c>
      <c r="B156" s="5" t="s">
        <v>28</v>
      </c>
      <c r="C156" s="5" t="s">
        <v>64</v>
      </c>
      <c r="D156" s="5" t="s">
        <v>17</v>
      </c>
      <c r="E156" s="5" t="s">
        <v>18</v>
      </c>
      <c r="F156" s="5">
        <v>4</v>
      </c>
      <c r="G156" s="3">
        <v>4</v>
      </c>
      <c r="H156" s="23">
        <f t="shared" si="6"/>
        <v>0</v>
      </c>
      <c r="I156" s="23">
        <f t="shared" si="7"/>
        <v>0</v>
      </c>
      <c r="J156" s="23">
        <f t="shared" si="8"/>
        <v>0</v>
      </c>
      <c r="K156" s="23">
        <v>0</v>
      </c>
      <c r="L156" s="23">
        <v>0</v>
      </c>
      <c r="M156" s="23">
        <v>0</v>
      </c>
      <c r="N156" s="23">
        <v>0</v>
      </c>
    </row>
    <row r="157" spans="1:14" x14ac:dyDescent="0.25">
      <c r="A157" s="5">
        <v>15</v>
      </c>
      <c r="B157" s="5" t="s">
        <v>28</v>
      </c>
      <c r="C157" s="5" t="s">
        <v>64</v>
      </c>
      <c r="D157" s="5" t="s">
        <v>49</v>
      </c>
      <c r="E157" s="5" t="s">
        <v>18</v>
      </c>
      <c r="F157" s="5">
        <v>2</v>
      </c>
      <c r="G157" s="3">
        <v>2</v>
      </c>
      <c r="H157" s="23">
        <f t="shared" si="6"/>
        <v>0</v>
      </c>
      <c r="I157" s="23">
        <f t="shared" si="7"/>
        <v>0</v>
      </c>
      <c r="J157" s="23">
        <f t="shared" si="8"/>
        <v>0</v>
      </c>
      <c r="K157" s="23">
        <v>0</v>
      </c>
      <c r="L157" s="23">
        <v>0</v>
      </c>
      <c r="M157" s="23">
        <v>0</v>
      </c>
      <c r="N157" s="23">
        <v>0</v>
      </c>
    </row>
    <row r="158" spans="1:14" x14ac:dyDescent="0.25">
      <c r="A158" s="5">
        <v>15</v>
      </c>
      <c r="B158" s="5" t="s">
        <v>28</v>
      </c>
      <c r="C158" s="5" t="s">
        <v>64</v>
      </c>
      <c r="D158" s="5" t="s">
        <v>50</v>
      </c>
      <c r="E158" s="5" t="s">
        <v>18</v>
      </c>
      <c r="F158" s="5">
        <v>2</v>
      </c>
      <c r="G158" s="3">
        <v>2</v>
      </c>
      <c r="H158" s="23">
        <f t="shared" si="6"/>
        <v>0</v>
      </c>
      <c r="I158" s="23">
        <f t="shared" si="7"/>
        <v>0</v>
      </c>
      <c r="J158" s="23">
        <f t="shared" si="8"/>
        <v>0</v>
      </c>
      <c r="K158" s="23"/>
      <c r="L158" s="23">
        <v>0</v>
      </c>
      <c r="M158" s="23"/>
      <c r="N158" s="23">
        <v>0</v>
      </c>
    </row>
    <row r="159" spans="1:14" x14ac:dyDescent="0.25">
      <c r="A159" s="5">
        <v>15</v>
      </c>
      <c r="B159" s="5" t="s">
        <v>28</v>
      </c>
      <c r="C159" s="5" t="s">
        <v>64</v>
      </c>
      <c r="D159" s="5" t="s">
        <v>19</v>
      </c>
      <c r="E159" s="5" t="s">
        <v>19</v>
      </c>
      <c r="F159" s="5">
        <v>4</v>
      </c>
      <c r="G159" s="3">
        <v>4</v>
      </c>
      <c r="H159" s="23">
        <f t="shared" si="6"/>
        <v>7.1</v>
      </c>
      <c r="I159" s="23">
        <f t="shared" si="7"/>
        <v>7.23</v>
      </c>
      <c r="J159" s="23">
        <f t="shared" si="8"/>
        <v>7.41</v>
      </c>
      <c r="K159" s="23">
        <v>7.1</v>
      </c>
      <c r="L159" s="23">
        <v>7.11</v>
      </c>
      <c r="M159" s="23">
        <v>7.3</v>
      </c>
      <c r="N159" s="23">
        <v>7.41</v>
      </c>
    </row>
    <row r="160" spans="1:14" x14ac:dyDescent="0.25">
      <c r="A160" s="5">
        <v>15</v>
      </c>
      <c r="B160" s="5" t="s">
        <v>28</v>
      </c>
      <c r="C160" s="5" t="s">
        <v>64</v>
      </c>
      <c r="D160" s="5" t="s">
        <v>51</v>
      </c>
      <c r="E160" s="5" t="s">
        <v>18</v>
      </c>
      <c r="F160" s="5">
        <v>2</v>
      </c>
      <c r="G160" s="3">
        <v>2</v>
      </c>
      <c r="H160" s="23">
        <f t="shared" si="6"/>
        <v>0</v>
      </c>
      <c r="I160" s="23">
        <f t="shared" si="7"/>
        <v>0</v>
      </c>
      <c r="J160" s="23">
        <f t="shared" si="8"/>
        <v>0</v>
      </c>
      <c r="K160" s="23"/>
      <c r="L160" s="23">
        <v>0</v>
      </c>
      <c r="M160" s="23"/>
      <c r="N160" s="23">
        <v>0</v>
      </c>
    </row>
    <row r="161" spans="1:14" x14ac:dyDescent="0.25">
      <c r="A161" s="5">
        <v>15</v>
      </c>
      <c r="B161" s="5" t="s">
        <v>28</v>
      </c>
      <c r="C161" s="5" t="s">
        <v>64</v>
      </c>
      <c r="D161" s="5" t="s">
        <v>52</v>
      </c>
      <c r="E161" s="5" t="s">
        <v>18</v>
      </c>
      <c r="F161" s="5">
        <v>4</v>
      </c>
      <c r="G161" s="3">
        <v>4</v>
      </c>
      <c r="H161" s="23">
        <f t="shared" si="6"/>
        <v>0.7</v>
      </c>
      <c r="I161" s="23">
        <f t="shared" si="7"/>
        <v>0.75</v>
      </c>
      <c r="J161" s="23">
        <f t="shared" si="8"/>
        <v>0.8</v>
      </c>
      <c r="K161" s="23">
        <v>0.7</v>
      </c>
      <c r="L161" s="23">
        <v>0.7</v>
      </c>
      <c r="M161" s="23">
        <v>0.8</v>
      </c>
      <c r="N161" s="23">
        <v>0.8</v>
      </c>
    </row>
    <row r="162" spans="1:14" x14ac:dyDescent="0.25">
      <c r="A162" s="5">
        <v>15</v>
      </c>
      <c r="B162" s="5" t="s">
        <v>28</v>
      </c>
      <c r="C162" s="5" t="s">
        <v>64</v>
      </c>
      <c r="D162" s="5" t="s">
        <v>53</v>
      </c>
      <c r="E162" s="5" t="s">
        <v>18</v>
      </c>
      <c r="F162" s="5">
        <v>4</v>
      </c>
      <c r="G162" s="3">
        <v>4</v>
      </c>
      <c r="H162" s="23">
        <f t="shared" si="6"/>
        <v>88.9</v>
      </c>
      <c r="I162" s="23">
        <f t="shared" si="7"/>
        <v>100.19999999999999</v>
      </c>
      <c r="J162" s="23">
        <f t="shared" si="8"/>
        <v>114</v>
      </c>
      <c r="K162" s="23">
        <v>92.9</v>
      </c>
      <c r="L162" s="23">
        <v>105</v>
      </c>
      <c r="M162" s="23">
        <v>114</v>
      </c>
      <c r="N162" s="23">
        <v>88.9</v>
      </c>
    </row>
    <row r="163" spans="1:14" x14ac:dyDescent="0.25">
      <c r="A163" s="5">
        <v>15</v>
      </c>
      <c r="B163" s="5" t="s">
        <v>28</v>
      </c>
      <c r="C163" s="5" t="s">
        <v>64</v>
      </c>
      <c r="D163" s="5" t="s">
        <v>54</v>
      </c>
      <c r="E163" s="5" t="s">
        <v>18</v>
      </c>
      <c r="F163" s="5">
        <v>4</v>
      </c>
      <c r="G163" s="3">
        <v>4</v>
      </c>
      <c r="H163" s="23">
        <f t="shared" si="6"/>
        <v>5.4</v>
      </c>
      <c r="I163" s="23">
        <f t="shared" si="7"/>
        <v>6.3500000000000005</v>
      </c>
      <c r="J163" s="23">
        <f t="shared" si="8"/>
        <v>7.7</v>
      </c>
      <c r="K163" s="23">
        <v>5.9</v>
      </c>
      <c r="L163" s="23">
        <v>6.4</v>
      </c>
      <c r="M163" s="23">
        <v>5.4</v>
      </c>
      <c r="N163" s="23">
        <v>7.7</v>
      </c>
    </row>
    <row r="164" spans="1:14" x14ac:dyDescent="0.25">
      <c r="A164" s="5">
        <v>15</v>
      </c>
      <c r="B164" s="5" t="s">
        <v>28</v>
      </c>
      <c r="C164" s="5" t="s">
        <v>64</v>
      </c>
      <c r="D164" s="5" t="s">
        <v>55</v>
      </c>
      <c r="E164" s="5" t="s">
        <v>18</v>
      </c>
      <c r="F164" s="5">
        <v>2</v>
      </c>
      <c r="G164" s="3">
        <v>2</v>
      </c>
      <c r="H164" s="23">
        <f t="shared" si="6"/>
        <v>0</v>
      </c>
      <c r="I164" s="23">
        <f t="shared" si="7"/>
        <v>1E-3</v>
      </c>
      <c r="J164" s="23">
        <f t="shared" si="8"/>
        <v>2E-3</v>
      </c>
      <c r="K164" s="23"/>
      <c r="L164" s="23">
        <v>2E-3</v>
      </c>
      <c r="M164" s="23"/>
      <c r="N164" s="23">
        <v>0</v>
      </c>
    </row>
    <row r="165" spans="1:14" x14ac:dyDescent="0.25">
      <c r="A165" s="5">
        <v>15</v>
      </c>
      <c r="B165" s="5" t="s">
        <v>28</v>
      </c>
      <c r="C165" s="5" t="s">
        <v>64</v>
      </c>
      <c r="D165" s="5" t="s">
        <v>56</v>
      </c>
      <c r="E165" s="5" t="s">
        <v>18</v>
      </c>
      <c r="F165" s="5">
        <v>2</v>
      </c>
      <c r="G165" s="3">
        <v>4</v>
      </c>
      <c r="H165" s="23">
        <f t="shared" si="6"/>
        <v>740</v>
      </c>
      <c r="I165" s="23">
        <f t="shared" si="7"/>
        <v>750</v>
      </c>
      <c r="J165" s="23">
        <f t="shared" si="8"/>
        <v>764</v>
      </c>
      <c r="K165" s="23">
        <v>764</v>
      </c>
      <c r="L165" s="23">
        <v>751</v>
      </c>
      <c r="M165" s="23">
        <v>745</v>
      </c>
      <c r="N165" s="23">
        <v>740</v>
      </c>
    </row>
    <row r="166" spans="1:14" x14ac:dyDescent="0.25">
      <c r="A166" s="5">
        <v>15</v>
      </c>
      <c r="B166" s="5" t="s">
        <v>28</v>
      </c>
      <c r="C166" s="5" t="s">
        <v>64</v>
      </c>
      <c r="D166" s="5" t="s">
        <v>57</v>
      </c>
      <c r="E166" s="5" t="s">
        <v>18</v>
      </c>
      <c r="F166" s="5">
        <v>4</v>
      </c>
      <c r="G166" s="3">
        <v>4</v>
      </c>
      <c r="H166" s="23">
        <f t="shared" si="6"/>
        <v>2</v>
      </c>
      <c r="I166" s="23">
        <f t="shared" si="7"/>
        <v>3.25</v>
      </c>
      <c r="J166" s="23">
        <f t="shared" si="8"/>
        <v>4</v>
      </c>
      <c r="K166" s="23">
        <v>4</v>
      </c>
      <c r="L166" s="23">
        <v>2</v>
      </c>
      <c r="M166" s="23">
        <v>3</v>
      </c>
      <c r="N166" s="23">
        <v>4</v>
      </c>
    </row>
    <row r="167" spans="1:14" x14ac:dyDescent="0.25">
      <c r="A167" s="5">
        <v>15</v>
      </c>
      <c r="B167" s="5" t="s">
        <v>28</v>
      </c>
      <c r="C167" s="5" t="s">
        <v>64</v>
      </c>
      <c r="D167" s="5" t="s">
        <v>58</v>
      </c>
      <c r="E167" s="5" t="s">
        <v>18</v>
      </c>
      <c r="F167" s="5">
        <v>2</v>
      </c>
      <c r="G167" s="3">
        <v>2</v>
      </c>
      <c r="H167" s="23">
        <f t="shared" si="6"/>
        <v>0</v>
      </c>
      <c r="I167" s="23">
        <f t="shared" si="7"/>
        <v>0</v>
      </c>
      <c r="J167" s="23">
        <f t="shared" si="8"/>
        <v>0</v>
      </c>
      <c r="K167" s="23"/>
      <c r="L167" s="23">
        <v>0</v>
      </c>
      <c r="M167" s="23"/>
      <c r="N167" s="23">
        <v>0</v>
      </c>
    </row>
    <row r="168" spans="1:14" x14ac:dyDescent="0.25">
      <c r="A168" s="5">
        <v>15</v>
      </c>
      <c r="B168" s="5" t="s">
        <v>28</v>
      </c>
      <c r="C168" s="5" t="s">
        <v>64</v>
      </c>
      <c r="D168" s="5" t="s">
        <v>59</v>
      </c>
      <c r="E168" s="5" t="s">
        <v>18</v>
      </c>
      <c r="F168" s="5">
        <v>4</v>
      </c>
      <c r="G168" s="3">
        <v>4</v>
      </c>
      <c r="H168" s="23">
        <f t="shared" si="6"/>
        <v>0</v>
      </c>
      <c r="I168" s="23">
        <f t="shared" si="7"/>
        <v>0</v>
      </c>
      <c r="J168" s="23">
        <f t="shared" si="8"/>
        <v>0</v>
      </c>
      <c r="K168" s="23">
        <v>0</v>
      </c>
      <c r="L168" s="23">
        <v>0</v>
      </c>
      <c r="M168" s="23">
        <v>0</v>
      </c>
      <c r="N168" s="23">
        <v>0</v>
      </c>
    </row>
    <row r="169" spans="1:14" x14ac:dyDescent="0.25">
      <c r="A169" s="5">
        <v>15</v>
      </c>
      <c r="B169" s="5" t="s">
        <v>28</v>
      </c>
      <c r="C169" s="5" t="s">
        <v>64</v>
      </c>
      <c r="D169" s="5" t="s">
        <v>60</v>
      </c>
      <c r="E169" s="5" t="s">
        <v>18</v>
      </c>
      <c r="F169" s="5">
        <v>2</v>
      </c>
      <c r="G169" s="3">
        <v>2</v>
      </c>
      <c r="H169" s="23">
        <f t="shared" si="6"/>
        <v>0</v>
      </c>
      <c r="I169" s="23">
        <f t="shared" si="7"/>
        <v>0</v>
      </c>
      <c r="J169" s="23">
        <f t="shared" si="8"/>
        <v>0</v>
      </c>
      <c r="K169" s="23"/>
      <c r="L169" s="23">
        <v>0</v>
      </c>
      <c r="M169" s="23"/>
      <c r="N169" s="23">
        <v>0</v>
      </c>
    </row>
    <row r="170" spans="1:14" x14ac:dyDescent="0.25">
      <c r="A170" s="5">
        <v>15</v>
      </c>
      <c r="B170" s="5" t="s">
        <v>28</v>
      </c>
      <c r="C170" s="5" t="s">
        <v>64</v>
      </c>
      <c r="D170" s="5" t="s">
        <v>61</v>
      </c>
      <c r="E170" s="5" t="s">
        <v>18</v>
      </c>
      <c r="F170" s="5">
        <v>2</v>
      </c>
      <c r="G170" s="3">
        <v>2</v>
      </c>
      <c r="H170" s="23">
        <f t="shared" si="6"/>
        <v>0</v>
      </c>
      <c r="I170" s="23">
        <f t="shared" si="7"/>
        <v>5.4999999999999997E-3</v>
      </c>
      <c r="J170" s="23">
        <f t="shared" si="8"/>
        <v>1.0999999999999999E-2</v>
      </c>
      <c r="K170" s="23"/>
      <c r="L170" s="23">
        <v>0</v>
      </c>
      <c r="M170" s="23"/>
      <c r="N170" s="23">
        <f>11/1000</f>
        <v>1.0999999999999999E-2</v>
      </c>
    </row>
    <row r="171" spans="1:14" x14ac:dyDescent="0.25">
      <c r="A171" s="2">
        <v>16</v>
      </c>
      <c r="B171" s="8" t="s">
        <v>28</v>
      </c>
      <c r="C171" s="2" t="s">
        <v>65</v>
      </c>
      <c r="D171" s="2" t="s">
        <v>30</v>
      </c>
      <c r="E171" s="2" t="s">
        <v>18</v>
      </c>
      <c r="F171" s="2">
        <v>4</v>
      </c>
      <c r="G171" s="11">
        <v>4</v>
      </c>
      <c r="H171" s="22">
        <f t="shared" si="6"/>
        <v>246</v>
      </c>
      <c r="I171" s="22">
        <f t="shared" si="7"/>
        <v>249.75</v>
      </c>
      <c r="J171" s="22">
        <f t="shared" si="8"/>
        <v>253</v>
      </c>
      <c r="K171" s="22">
        <v>246</v>
      </c>
      <c r="L171" s="22">
        <v>253</v>
      </c>
      <c r="M171" s="22">
        <v>250</v>
      </c>
      <c r="N171" s="22">
        <v>250</v>
      </c>
    </row>
    <row r="172" spans="1:14" x14ac:dyDescent="0.25">
      <c r="A172" s="2">
        <v>16</v>
      </c>
      <c r="B172" s="8" t="s">
        <v>28</v>
      </c>
      <c r="C172" s="2" t="s">
        <v>65</v>
      </c>
      <c r="D172" s="2" t="s">
        <v>31</v>
      </c>
      <c r="E172" s="2" t="s">
        <v>18</v>
      </c>
      <c r="F172" s="2">
        <v>2</v>
      </c>
      <c r="G172" s="11">
        <v>2</v>
      </c>
      <c r="H172" s="22">
        <f t="shared" si="6"/>
        <v>0</v>
      </c>
      <c r="I172" s="22">
        <f t="shared" si="7"/>
        <v>1.0000000000000001E-5</v>
      </c>
      <c r="J172" s="22">
        <f t="shared" si="8"/>
        <v>2.0000000000000002E-5</v>
      </c>
      <c r="K172" s="22"/>
      <c r="L172" s="22">
        <v>2.0000000000000002E-5</v>
      </c>
      <c r="M172" s="22"/>
      <c r="N172" s="22">
        <v>0</v>
      </c>
    </row>
    <row r="173" spans="1:14" x14ac:dyDescent="0.25">
      <c r="A173" s="2">
        <v>16</v>
      </c>
      <c r="B173" s="8" t="s">
        <v>28</v>
      </c>
      <c r="C173" s="2" t="s">
        <v>65</v>
      </c>
      <c r="D173" s="2" t="s">
        <v>32</v>
      </c>
      <c r="E173" s="2" t="s">
        <v>18</v>
      </c>
      <c r="F173" s="2">
        <v>2</v>
      </c>
      <c r="G173" s="11">
        <v>2</v>
      </c>
      <c r="H173" s="22">
        <f t="shared" si="6"/>
        <v>0</v>
      </c>
      <c r="I173" s="22">
        <f t="shared" si="7"/>
        <v>5.0000000000000001E-4</v>
      </c>
      <c r="J173" s="22">
        <f t="shared" si="8"/>
        <v>1E-3</v>
      </c>
      <c r="K173" s="22"/>
      <c r="L173" s="22">
        <v>1E-3</v>
      </c>
      <c r="M173" s="22"/>
      <c r="N173" s="22">
        <v>0</v>
      </c>
    </row>
    <row r="174" spans="1:14" x14ac:dyDescent="0.25">
      <c r="A174" s="2">
        <v>16</v>
      </c>
      <c r="B174" s="8" t="s">
        <v>28</v>
      </c>
      <c r="C174" s="2" t="s">
        <v>65</v>
      </c>
      <c r="D174" s="2" t="s">
        <v>33</v>
      </c>
      <c r="E174" s="2" t="s">
        <v>18</v>
      </c>
      <c r="F174" s="2">
        <v>2</v>
      </c>
      <c r="G174" s="11">
        <v>2</v>
      </c>
      <c r="H174" s="22">
        <f t="shared" si="6"/>
        <v>2.0799999999999999E-2</v>
      </c>
      <c r="I174" s="22">
        <f t="shared" si="7"/>
        <v>2.2800000000000001E-2</v>
      </c>
      <c r="J174" s="22">
        <f t="shared" si="8"/>
        <v>2.4799999999999999E-2</v>
      </c>
      <c r="K174" s="22"/>
      <c r="L174" s="22">
        <v>2.0799999999999999E-2</v>
      </c>
      <c r="M174" s="22"/>
      <c r="N174" s="22">
        <v>2.4799999999999999E-2</v>
      </c>
    </row>
    <row r="175" spans="1:14" x14ac:dyDescent="0.25">
      <c r="A175" s="2">
        <v>16</v>
      </c>
      <c r="B175" s="8" t="s">
        <v>28</v>
      </c>
      <c r="C175" s="2" t="s">
        <v>65</v>
      </c>
      <c r="D175" s="2" t="s">
        <v>34</v>
      </c>
      <c r="E175" s="2" t="s">
        <v>18</v>
      </c>
      <c r="F175" s="2">
        <v>2</v>
      </c>
      <c r="G175" s="11">
        <v>2</v>
      </c>
      <c r="H175" s="22">
        <f t="shared" si="6"/>
        <v>0</v>
      </c>
      <c r="I175" s="22">
        <f t="shared" si="7"/>
        <v>0</v>
      </c>
      <c r="J175" s="22">
        <f t="shared" si="8"/>
        <v>0</v>
      </c>
      <c r="K175" s="22"/>
      <c r="L175" s="22">
        <v>0</v>
      </c>
      <c r="M175" s="22"/>
      <c r="N175" s="22">
        <v>0</v>
      </c>
    </row>
    <row r="176" spans="1:14" x14ac:dyDescent="0.25">
      <c r="A176" s="2">
        <v>16</v>
      </c>
      <c r="B176" s="8" t="s">
        <v>28</v>
      </c>
      <c r="C176" s="2" t="s">
        <v>65</v>
      </c>
      <c r="D176" s="2" t="s">
        <v>35</v>
      </c>
      <c r="E176" s="2" t="s">
        <v>18</v>
      </c>
      <c r="F176" s="2">
        <v>2</v>
      </c>
      <c r="G176" s="11">
        <v>2</v>
      </c>
      <c r="H176" s="22">
        <f t="shared" si="6"/>
        <v>0</v>
      </c>
      <c r="I176" s="22">
        <f t="shared" si="7"/>
        <v>0</v>
      </c>
      <c r="J176" s="22">
        <f t="shared" si="8"/>
        <v>0</v>
      </c>
      <c r="K176" s="22"/>
      <c r="L176" s="22">
        <v>0</v>
      </c>
      <c r="M176" s="22"/>
      <c r="N176" s="22">
        <v>0</v>
      </c>
    </row>
    <row r="177" spans="1:14" x14ac:dyDescent="0.25">
      <c r="A177" s="2">
        <v>16</v>
      </c>
      <c r="B177" s="8" t="s">
        <v>28</v>
      </c>
      <c r="C177" s="2" t="s">
        <v>65</v>
      </c>
      <c r="D177" s="2" t="s">
        <v>36</v>
      </c>
      <c r="E177" s="2" t="s">
        <v>18</v>
      </c>
      <c r="F177" s="2">
        <v>4</v>
      </c>
      <c r="G177" s="11">
        <v>4</v>
      </c>
      <c r="H177" s="22">
        <f t="shared" si="6"/>
        <v>67.599999999999994</v>
      </c>
      <c r="I177" s="22">
        <f t="shared" si="7"/>
        <v>70.150000000000006</v>
      </c>
      <c r="J177" s="22">
        <f t="shared" si="8"/>
        <v>72.7</v>
      </c>
      <c r="K177" s="22">
        <v>70.2</v>
      </c>
      <c r="L177" s="22">
        <v>70.099999999999994</v>
      </c>
      <c r="M177" s="22">
        <v>72.7</v>
      </c>
      <c r="N177" s="22">
        <v>67.599999999999994</v>
      </c>
    </row>
    <row r="178" spans="1:14" x14ac:dyDescent="0.25">
      <c r="A178" s="2">
        <v>16</v>
      </c>
      <c r="B178" s="8" t="s">
        <v>28</v>
      </c>
      <c r="C178" s="2" t="s">
        <v>65</v>
      </c>
      <c r="D178" s="2" t="s">
        <v>37</v>
      </c>
      <c r="E178" s="2" t="s">
        <v>18</v>
      </c>
      <c r="F178" s="2">
        <v>4</v>
      </c>
      <c r="G178" s="11">
        <v>4</v>
      </c>
      <c r="H178" s="22">
        <f t="shared" si="6"/>
        <v>207</v>
      </c>
      <c r="I178" s="22">
        <f t="shared" si="7"/>
        <v>225</v>
      </c>
      <c r="J178" s="22">
        <f t="shared" si="8"/>
        <v>250</v>
      </c>
      <c r="K178" s="22">
        <v>226</v>
      </c>
      <c r="L178" s="22">
        <v>250</v>
      </c>
      <c r="M178" s="22">
        <v>217</v>
      </c>
      <c r="N178" s="22">
        <v>207</v>
      </c>
    </row>
    <row r="179" spans="1:14" x14ac:dyDescent="0.25">
      <c r="A179" s="2">
        <v>16</v>
      </c>
      <c r="B179" s="8" t="s">
        <v>28</v>
      </c>
      <c r="C179" s="2" t="s">
        <v>65</v>
      </c>
      <c r="D179" s="2" t="s">
        <v>38</v>
      </c>
      <c r="E179" s="2" t="s">
        <v>18</v>
      </c>
      <c r="F179" s="2">
        <v>2</v>
      </c>
      <c r="G179" s="11">
        <v>2</v>
      </c>
      <c r="H179" s="22">
        <f t="shared" si="6"/>
        <v>0</v>
      </c>
      <c r="I179" s="22">
        <f t="shared" si="7"/>
        <v>1E-3</v>
      </c>
      <c r="J179" s="22">
        <f t="shared" si="8"/>
        <v>2E-3</v>
      </c>
      <c r="K179" s="22"/>
      <c r="L179" s="22">
        <v>0</v>
      </c>
      <c r="M179" s="22"/>
      <c r="N179" s="22">
        <v>2E-3</v>
      </c>
    </row>
    <row r="180" spans="1:14" x14ac:dyDescent="0.25">
      <c r="A180" s="2">
        <v>16</v>
      </c>
      <c r="B180" s="8" t="s">
        <v>28</v>
      </c>
      <c r="C180" s="2" t="s">
        <v>65</v>
      </c>
      <c r="D180" s="2" t="s">
        <v>39</v>
      </c>
      <c r="E180" s="2" t="s">
        <v>18</v>
      </c>
      <c r="F180" s="2">
        <v>2</v>
      </c>
      <c r="G180" s="11">
        <v>2</v>
      </c>
      <c r="H180" s="22">
        <f t="shared" si="6"/>
        <v>2.0000000000000001E-4</v>
      </c>
      <c r="I180" s="22">
        <f t="shared" si="7"/>
        <v>2.5000000000000001E-4</v>
      </c>
      <c r="J180" s="22">
        <f t="shared" si="8"/>
        <v>2.9999999999999997E-4</v>
      </c>
      <c r="K180" s="22"/>
      <c r="L180" s="22">
        <v>2.9999999999999997E-4</v>
      </c>
      <c r="M180" s="22"/>
      <c r="N180" s="22">
        <v>2.0000000000000001E-4</v>
      </c>
    </row>
    <row r="181" spans="1:14" x14ac:dyDescent="0.25">
      <c r="A181" s="2">
        <v>16</v>
      </c>
      <c r="B181" s="8" t="s">
        <v>28</v>
      </c>
      <c r="C181" s="2" t="s">
        <v>65</v>
      </c>
      <c r="D181" s="2" t="s">
        <v>40</v>
      </c>
      <c r="E181" s="2" t="s">
        <v>16</v>
      </c>
      <c r="F181" s="2">
        <v>4</v>
      </c>
      <c r="G181" s="11">
        <v>4</v>
      </c>
      <c r="H181" s="22">
        <f t="shared" si="6"/>
        <v>1140</v>
      </c>
      <c r="I181" s="22">
        <f t="shared" si="7"/>
        <v>1155</v>
      </c>
      <c r="J181" s="22">
        <f t="shared" si="8"/>
        <v>1180</v>
      </c>
      <c r="K181" s="22">
        <v>1180</v>
      </c>
      <c r="L181" s="22">
        <v>1160</v>
      </c>
      <c r="M181" s="22">
        <v>1140</v>
      </c>
      <c r="N181" s="22">
        <v>1140</v>
      </c>
    </row>
    <row r="182" spans="1:14" x14ac:dyDescent="0.25">
      <c r="A182" s="2">
        <v>16</v>
      </c>
      <c r="B182" s="8" t="s">
        <v>28</v>
      </c>
      <c r="C182" s="2" t="s">
        <v>65</v>
      </c>
      <c r="D182" s="2" t="s">
        <v>41</v>
      </c>
      <c r="E182" s="2" t="s">
        <v>18</v>
      </c>
      <c r="F182" s="2">
        <v>2</v>
      </c>
      <c r="G182" s="11">
        <v>2</v>
      </c>
      <c r="H182" s="22">
        <f t="shared" si="6"/>
        <v>0</v>
      </c>
      <c r="I182" s="22">
        <f t="shared" si="7"/>
        <v>0</v>
      </c>
      <c r="J182" s="22">
        <f t="shared" si="8"/>
        <v>0</v>
      </c>
      <c r="K182" s="22"/>
      <c r="L182" s="22">
        <v>0</v>
      </c>
      <c r="M182" s="22"/>
      <c r="N182" s="22">
        <v>0</v>
      </c>
    </row>
    <row r="183" spans="1:14" x14ac:dyDescent="0.25">
      <c r="A183" s="2">
        <v>16</v>
      </c>
      <c r="B183" s="8" t="s">
        <v>28</v>
      </c>
      <c r="C183" s="2" t="s">
        <v>65</v>
      </c>
      <c r="D183" s="2" t="s">
        <v>42</v>
      </c>
      <c r="E183" s="2" t="s">
        <v>18</v>
      </c>
      <c r="F183" s="2">
        <v>2</v>
      </c>
      <c r="G183" s="11">
        <v>2</v>
      </c>
      <c r="H183" s="22">
        <f t="shared" si="6"/>
        <v>0</v>
      </c>
      <c r="I183" s="22">
        <f t="shared" si="7"/>
        <v>0</v>
      </c>
      <c r="J183" s="22">
        <f t="shared" si="8"/>
        <v>0</v>
      </c>
      <c r="K183" s="22"/>
      <c r="L183" s="22">
        <v>0</v>
      </c>
      <c r="M183" s="22"/>
      <c r="N183" s="22">
        <v>0</v>
      </c>
    </row>
    <row r="184" spans="1:14" x14ac:dyDescent="0.25">
      <c r="A184" s="2">
        <v>16</v>
      </c>
      <c r="B184" s="8" t="s">
        <v>28</v>
      </c>
      <c r="C184" s="2" t="s">
        <v>65</v>
      </c>
      <c r="D184" s="2" t="s">
        <v>43</v>
      </c>
      <c r="E184" s="2" t="s">
        <v>18</v>
      </c>
      <c r="F184" s="2">
        <v>4</v>
      </c>
      <c r="G184" s="11">
        <v>4</v>
      </c>
      <c r="H184" s="22">
        <f t="shared" si="6"/>
        <v>0.5</v>
      </c>
      <c r="I184" s="22">
        <f t="shared" si="7"/>
        <v>0.57499999999999996</v>
      </c>
      <c r="J184" s="22">
        <f t="shared" si="8"/>
        <v>0.7</v>
      </c>
      <c r="K184" s="22">
        <v>0.5</v>
      </c>
      <c r="L184" s="22">
        <v>0.7</v>
      </c>
      <c r="M184" s="22">
        <v>0.5</v>
      </c>
      <c r="N184" s="22">
        <v>0.6</v>
      </c>
    </row>
    <row r="185" spans="1:14" x14ac:dyDescent="0.25">
      <c r="A185" s="2">
        <v>16</v>
      </c>
      <c r="B185" s="8" t="s">
        <v>28</v>
      </c>
      <c r="C185" s="2" t="s">
        <v>65</v>
      </c>
      <c r="D185" s="2" t="s">
        <v>44</v>
      </c>
      <c r="E185" s="2" t="s">
        <v>18</v>
      </c>
      <c r="F185" s="2">
        <v>2</v>
      </c>
      <c r="G185" s="11">
        <v>2</v>
      </c>
      <c r="H185" s="22">
        <f t="shared" si="6"/>
        <v>0</v>
      </c>
      <c r="I185" s="22">
        <f t="shared" si="7"/>
        <v>0</v>
      </c>
      <c r="J185" s="22">
        <f t="shared" si="8"/>
        <v>0</v>
      </c>
      <c r="K185" s="22"/>
      <c r="L185" s="22">
        <v>0</v>
      </c>
      <c r="M185" s="22"/>
      <c r="N185" s="22">
        <v>0</v>
      </c>
    </row>
    <row r="186" spans="1:14" x14ac:dyDescent="0.25">
      <c r="A186" s="2">
        <v>16</v>
      </c>
      <c r="B186" s="8" t="s">
        <v>28</v>
      </c>
      <c r="C186" s="2" t="s">
        <v>65</v>
      </c>
      <c r="D186" s="2" t="s">
        <v>45</v>
      </c>
      <c r="E186" s="2" t="s">
        <v>18</v>
      </c>
      <c r="F186" s="2">
        <v>4</v>
      </c>
      <c r="G186" s="11">
        <v>4</v>
      </c>
      <c r="H186" s="22">
        <f t="shared" si="6"/>
        <v>29.6</v>
      </c>
      <c r="I186" s="22">
        <f t="shared" si="7"/>
        <v>31.075000000000003</v>
      </c>
      <c r="J186" s="22">
        <f t="shared" si="8"/>
        <v>32.6</v>
      </c>
      <c r="K186" s="22">
        <v>31</v>
      </c>
      <c r="L186" s="22">
        <v>31.1</v>
      </c>
      <c r="M186" s="22">
        <v>32.6</v>
      </c>
      <c r="N186" s="22">
        <v>29.6</v>
      </c>
    </row>
    <row r="187" spans="1:14" x14ac:dyDescent="0.25">
      <c r="A187" s="2">
        <v>16</v>
      </c>
      <c r="B187" s="8" t="s">
        <v>28</v>
      </c>
      <c r="C187" s="2" t="s">
        <v>65</v>
      </c>
      <c r="D187" s="2" t="s">
        <v>46</v>
      </c>
      <c r="E187" s="2" t="s">
        <v>18</v>
      </c>
      <c r="F187" s="2">
        <v>4</v>
      </c>
      <c r="G187" s="11">
        <v>4</v>
      </c>
      <c r="H187" s="22">
        <f t="shared" si="6"/>
        <v>8.0000000000000002E-3</v>
      </c>
      <c r="I187" s="22">
        <f t="shared" si="7"/>
        <v>0.12775</v>
      </c>
      <c r="J187" s="22">
        <f t="shared" si="8"/>
        <v>0.184</v>
      </c>
      <c r="K187" s="22">
        <v>0.16</v>
      </c>
      <c r="L187" s="22">
        <v>0.159</v>
      </c>
      <c r="M187" s="22">
        <v>0.184</v>
      </c>
      <c r="N187" s="22">
        <v>8.0000000000000002E-3</v>
      </c>
    </row>
    <row r="188" spans="1:14" x14ac:dyDescent="0.25">
      <c r="A188" s="2">
        <v>16</v>
      </c>
      <c r="B188" s="8" t="s">
        <v>28</v>
      </c>
      <c r="C188" s="2" t="s">
        <v>65</v>
      </c>
      <c r="D188" s="2" t="s">
        <v>47</v>
      </c>
      <c r="E188" s="2" t="s">
        <v>18</v>
      </c>
      <c r="F188" s="2">
        <v>2</v>
      </c>
      <c r="G188" s="11">
        <v>2</v>
      </c>
      <c r="H188" s="22">
        <f t="shared" si="6"/>
        <v>0</v>
      </c>
      <c r="I188" s="22">
        <f t="shared" si="7"/>
        <v>0</v>
      </c>
      <c r="J188" s="22">
        <f t="shared" si="8"/>
        <v>0</v>
      </c>
      <c r="K188" s="22">
        <v>0</v>
      </c>
      <c r="L188" s="22">
        <v>0</v>
      </c>
      <c r="M188" s="22">
        <v>0</v>
      </c>
      <c r="N188" s="22">
        <v>0</v>
      </c>
    </row>
    <row r="189" spans="1:14" x14ac:dyDescent="0.25">
      <c r="A189" s="2">
        <v>16</v>
      </c>
      <c r="B189" s="8" t="s">
        <v>28</v>
      </c>
      <c r="C189" s="2" t="s">
        <v>65</v>
      </c>
      <c r="D189" s="2" t="s">
        <v>48</v>
      </c>
      <c r="E189" s="2" t="s">
        <v>18</v>
      </c>
      <c r="F189" s="2">
        <v>4</v>
      </c>
      <c r="G189" s="11">
        <v>4</v>
      </c>
      <c r="H189" s="22">
        <f t="shared" si="6"/>
        <v>0.83</v>
      </c>
      <c r="I189" s="22">
        <f t="shared" si="7"/>
        <v>0.87</v>
      </c>
      <c r="J189" s="22">
        <f t="shared" si="8"/>
        <v>0.92</v>
      </c>
      <c r="K189" s="22">
        <v>0.92</v>
      </c>
      <c r="L189" s="22">
        <v>0.88</v>
      </c>
      <c r="M189" s="22">
        <v>0.85</v>
      </c>
      <c r="N189" s="22">
        <v>0.83</v>
      </c>
    </row>
    <row r="190" spans="1:14" x14ac:dyDescent="0.25">
      <c r="A190" s="2">
        <v>16</v>
      </c>
      <c r="B190" s="8" t="s">
        <v>28</v>
      </c>
      <c r="C190" s="2" t="s">
        <v>65</v>
      </c>
      <c r="D190" s="2" t="s">
        <v>17</v>
      </c>
      <c r="E190" s="2" t="s">
        <v>18</v>
      </c>
      <c r="F190" s="2">
        <v>4</v>
      </c>
      <c r="G190" s="11">
        <v>4</v>
      </c>
      <c r="H190" s="22">
        <f t="shared" si="6"/>
        <v>0</v>
      </c>
      <c r="I190" s="22">
        <f t="shared" si="7"/>
        <v>0</v>
      </c>
      <c r="J190" s="22">
        <f t="shared" si="8"/>
        <v>0</v>
      </c>
      <c r="K190" s="22">
        <v>0</v>
      </c>
      <c r="L190" s="22">
        <v>0</v>
      </c>
      <c r="M190" s="22">
        <v>0</v>
      </c>
      <c r="N190" s="22">
        <v>0</v>
      </c>
    </row>
    <row r="191" spans="1:14" x14ac:dyDescent="0.25">
      <c r="A191" s="2">
        <v>16</v>
      </c>
      <c r="B191" s="8" t="s">
        <v>28</v>
      </c>
      <c r="C191" s="2" t="s">
        <v>65</v>
      </c>
      <c r="D191" s="2" t="s">
        <v>49</v>
      </c>
      <c r="E191" s="2" t="s">
        <v>18</v>
      </c>
      <c r="F191" s="2">
        <v>2</v>
      </c>
      <c r="G191" s="11">
        <v>2</v>
      </c>
      <c r="H191" s="22">
        <f t="shared" si="6"/>
        <v>0</v>
      </c>
      <c r="I191" s="22">
        <f t="shared" si="7"/>
        <v>0</v>
      </c>
      <c r="J191" s="22">
        <f t="shared" si="8"/>
        <v>0</v>
      </c>
      <c r="K191" s="22">
        <v>0</v>
      </c>
      <c r="L191" s="22">
        <v>0</v>
      </c>
      <c r="M191" s="22">
        <v>0</v>
      </c>
      <c r="N191" s="22">
        <v>0</v>
      </c>
    </row>
    <row r="192" spans="1:14" x14ac:dyDescent="0.25">
      <c r="A192" s="2">
        <v>16</v>
      </c>
      <c r="B192" s="8" t="s">
        <v>28</v>
      </c>
      <c r="C192" s="2" t="s">
        <v>65</v>
      </c>
      <c r="D192" s="2" t="s">
        <v>50</v>
      </c>
      <c r="E192" s="2" t="s">
        <v>18</v>
      </c>
      <c r="F192" s="2">
        <v>2</v>
      </c>
      <c r="G192" s="11">
        <v>2</v>
      </c>
      <c r="H192" s="22">
        <f t="shared" si="6"/>
        <v>0</v>
      </c>
      <c r="I192" s="22">
        <f t="shared" si="7"/>
        <v>0</v>
      </c>
      <c r="J192" s="22">
        <f t="shared" si="8"/>
        <v>0</v>
      </c>
      <c r="K192" s="22"/>
      <c r="L192" s="22">
        <v>0</v>
      </c>
      <c r="M192" s="22"/>
      <c r="N192" s="22">
        <v>0</v>
      </c>
    </row>
    <row r="193" spans="1:14" x14ac:dyDescent="0.25">
      <c r="A193" s="2">
        <v>16</v>
      </c>
      <c r="B193" s="8" t="s">
        <v>28</v>
      </c>
      <c r="C193" s="2" t="s">
        <v>65</v>
      </c>
      <c r="D193" s="2" t="s">
        <v>19</v>
      </c>
      <c r="E193" s="2" t="s">
        <v>19</v>
      </c>
      <c r="F193" s="2">
        <v>4</v>
      </c>
      <c r="G193" s="11">
        <v>4</v>
      </c>
      <c r="H193" s="22">
        <f t="shared" si="6"/>
        <v>7.06</v>
      </c>
      <c r="I193" s="22">
        <f t="shared" si="7"/>
        <v>7.1774999999999993</v>
      </c>
      <c r="J193" s="22">
        <f t="shared" si="8"/>
        <v>7.37</v>
      </c>
      <c r="K193" s="22">
        <v>7.06</v>
      </c>
      <c r="L193" s="22">
        <v>7.06</v>
      </c>
      <c r="M193" s="22">
        <v>7.37</v>
      </c>
      <c r="N193" s="22">
        <v>7.22</v>
      </c>
    </row>
    <row r="194" spans="1:14" x14ac:dyDescent="0.25">
      <c r="A194" s="2">
        <v>16</v>
      </c>
      <c r="B194" s="8" t="s">
        <v>28</v>
      </c>
      <c r="C194" s="2" t="s">
        <v>65</v>
      </c>
      <c r="D194" s="2" t="s">
        <v>51</v>
      </c>
      <c r="E194" s="2" t="s">
        <v>18</v>
      </c>
      <c r="F194" s="2">
        <v>2</v>
      </c>
      <c r="G194" s="11">
        <v>2</v>
      </c>
      <c r="H194" s="22">
        <f t="shared" si="6"/>
        <v>0</v>
      </c>
      <c r="I194" s="22">
        <f t="shared" si="7"/>
        <v>0</v>
      </c>
      <c r="J194" s="22">
        <f t="shared" si="8"/>
        <v>0</v>
      </c>
      <c r="K194" s="22"/>
      <c r="L194" s="22">
        <v>0</v>
      </c>
      <c r="M194" s="22"/>
      <c r="N194" s="22">
        <v>0</v>
      </c>
    </row>
    <row r="195" spans="1:14" x14ac:dyDescent="0.25">
      <c r="A195" s="2">
        <v>16</v>
      </c>
      <c r="B195" s="8" t="s">
        <v>28</v>
      </c>
      <c r="C195" s="2" t="s">
        <v>65</v>
      </c>
      <c r="D195" s="2" t="s">
        <v>52</v>
      </c>
      <c r="E195" s="2" t="s">
        <v>18</v>
      </c>
      <c r="F195" s="2">
        <v>4</v>
      </c>
      <c r="G195" s="11">
        <v>4</v>
      </c>
      <c r="H195" s="22">
        <f t="shared" si="6"/>
        <v>0.7</v>
      </c>
      <c r="I195" s="22">
        <f t="shared" si="7"/>
        <v>0.72500000000000009</v>
      </c>
      <c r="J195" s="22">
        <f t="shared" si="8"/>
        <v>0.8</v>
      </c>
      <c r="K195" s="22">
        <v>0.7</v>
      </c>
      <c r="L195" s="22">
        <v>0.7</v>
      </c>
      <c r="M195" s="22">
        <v>0.8</v>
      </c>
      <c r="N195" s="22">
        <v>0.7</v>
      </c>
    </row>
    <row r="196" spans="1:14" x14ac:dyDescent="0.25">
      <c r="A196" s="2">
        <v>16</v>
      </c>
      <c r="B196" s="8" t="s">
        <v>28</v>
      </c>
      <c r="C196" s="2" t="s">
        <v>65</v>
      </c>
      <c r="D196" s="2" t="s">
        <v>53</v>
      </c>
      <c r="E196" s="2" t="s">
        <v>18</v>
      </c>
      <c r="F196" s="2">
        <v>4</v>
      </c>
      <c r="G196" s="11">
        <v>4</v>
      </c>
      <c r="H196" s="22">
        <f t="shared" si="6"/>
        <v>59.2</v>
      </c>
      <c r="I196" s="22">
        <f t="shared" si="7"/>
        <v>66.924999999999997</v>
      </c>
      <c r="J196" s="22">
        <f t="shared" si="8"/>
        <v>77.400000000000006</v>
      </c>
      <c r="K196" s="22">
        <v>61.5</v>
      </c>
      <c r="L196" s="22">
        <v>69.599999999999994</v>
      </c>
      <c r="M196" s="22">
        <v>77.400000000000006</v>
      </c>
      <c r="N196" s="22">
        <v>59.2</v>
      </c>
    </row>
    <row r="197" spans="1:14" x14ac:dyDescent="0.25">
      <c r="A197" s="2">
        <v>16</v>
      </c>
      <c r="B197" s="8" t="s">
        <v>28</v>
      </c>
      <c r="C197" s="2" t="s">
        <v>65</v>
      </c>
      <c r="D197" s="2" t="s">
        <v>54</v>
      </c>
      <c r="E197" s="2" t="s">
        <v>18</v>
      </c>
      <c r="F197" s="2">
        <v>4</v>
      </c>
      <c r="G197" s="11">
        <v>4</v>
      </c>
      <c r="H197" s="22">
        <f t="shared" si="6"/>
        <v>8.9</v>
      </c>
      <c r="I197" s="22">
        <f t="shared" si="7"/>
        <v>9.5749999999999993</v>
      </c>
      <c r="J197" s="22">
        <f t="shared" si="8"/>
        <v>10.199999999999999</v>
      </c>
      <c r="K197" s="22">
        <v>10</v>
      </c>
      <c r="L197" s="22">
        <v>10.199999999999999</v>
      </c>
      <c r="M197" s="22">
        <v>8.9</v>
      </c>
      <c r="N197" s="22">
        <v>9.1999999999999993</v>
      </c>
    </row>
    <row r="198" spans="1:14" x14ac:dyDescent="0.25">
      <c r="A198" s="2">
        <v>16</v>
      </c>
      <c r="B198" s="8" t="s">
        <v>28</v>
      </c>
      <c r="C198" s="2" t="s">
        <v>65</v>
      </c>
      <c r="D198" s="2" t="s">
        <v>55</v>
      </c>
      <c r="E198" s="2" t="s">
        <v>18</v>
      </c>
      <c r="F198" s="2">
        <v>2</v>
      </c>
      <c r="G198" s="11">
        <v>2</v>
      </c>
      <c r="H198" s="22">
        <f t="shared" ref="H198:H261" si="9">MIN(K198:N198)</f>
        <v>0</v>
      </c>
      <c r="I198" s="22">
        <f t="shared" ref="I198:I261" si="10">AVERAGE(K198:N198)</f>
        <v>0</v>
      </c>
      <c r="J198" s="22">
        <f t="shared" ref="J198:J261" si="11">MAX(K198:N198)</f>
        <v>0</v>
      </c>
      <c r="K198" s="22"/>
      <c r="L198" s="22">
        <v>0</v>
      </c>
      <c r="M198" s="22"/>
      <c r="N198" s="22">
        <v>0</v>
      </c>
    </row>
    <row r="199" spans="1:14" x14ac:dyDescent="0.25">
      <c r="A199" s="2">
        <v>16</v>
      </c>
      <c r="B199" s="8" t="s">
        <v>28</v>
      </c>
      <c r="C199" s="2" t="s">
        <v>65</v>
      </c>
      <c r="D199" s="2" t="s">
        <v>56</v>
      </c>
      <c r="E199" s="2" t="s">
        <v>18</v>
      </c>
      <c r="F199" s="2">
        <v>2</v>
      </c>
      <c r="G199" s="11">
        <v>4</v>
      </c>
      <c r="H199" s="22">
        <f t="shared" si="9"/>
        <v>410</v>
      </c>
      <c r="I199" s="22">
        <f t="shared" si="10"/>
        <v>428.25</v>
      </c>
      <c r="J199" s="22">
        <f t="shared" si="11"/>
        <v>442</v>
      </c>
      <c r="K199" s="22">
        <v>439</v>
      </c>
      <c r="L199" s="22">
        <v>422</v>
      </c>
      <c r="M199" s="22">
        <v>442</v>
      </c>
      <c r="N199" s="22">
        <v>410</v>
      </c>
    </row>
    <row r="200" spans="1:14" x14ac:dyDescent="0.25">
      <c r="A200" s="2">
        <v>16</v>
      </c>
      <c r="B200" s="8" t="s">
        <v>28</v>
      </c>
      <c r="C200" s="2" t="s">
        <v>65</v>
      </c>
      <c r="D200" s="2" t="s">
        <v>57</v>
      </c>
      <c r="E200" s="2" t="s">
        <v>18</v>
      </c>
      <c r="F200" s="2">
        <v>4</v>
      </c>
      <c r="G200" s="11">
        <v>4</v>
      </c>
      <c r="H200" s="22">
        <f t="shared" si="9"/>
        <v>2</v>
      </c>
      <c r="I200" s="22">
        <f t="shared" si="10"/>
        <v>2.75</v>
      </c>
      <c r="J200" s="22">
        <f t="shared" si="11"/>
        <v>3</v>
      </c>
      <c r="K200" s="22">
        <v>3</v>
      </c>
      <c r="L200" s="22">
        <v>2</v>
      </c>
      <c r="M200" s="22">
        <v>3</v>
      </c>
      <c r="N200" s="22">
        <v>3</v>
      </c>
    </row>
    <row r="201" spans="1:14" x14ac:dyDescent="0.25">
      <c r="A201" s="2">
        <v>16</v>
      </c>
      <c r="B201" s="8" t="s">
        <v>28</v>
      </c>
      <c r="C201" s="2" t="s">
        <v>65</v>
      </c>
      <c r="D201" s="2" t="s">
        <v>58</v>
      </c>
      <c r="E201" s="2" t="s">
        <v>18</v>
      </c>
      <c r="F201" s="2">
        <v>2</v>
      </c>
      <c r="G201" s="11">
        <v>2</v>
      </c>
      <c r="H201" s="22">
        <f t="shared" si="9"/>
        <v>0</v>
      </c>
      <c r="I201" s="22">
        <f t="shared" si="10"/>
        <v>0</v>
      </c>
      <c r="J201" s="22">
        <f t="shared" si="11"/>
        <v>0</v>
      </c>
      <c r="K201" s="22"/>
      <c r="L201" s="22">
        <v>0</v>
      </c>
      <c r="M201" s="22"/>
      <c r="N201" s="22">
        <v>0</v>
      </c>
    </row>
    <row r="202" spans="1:14" x14ac:dyDescent="0.25">
      <c r="A202" s="2">
        <v>16</v>
      </c>
      <c r="B202" s="8" t="s">
        <v>28</v>
      </c>
      <c r="C202" s="2" t="s">
        <v>65</v>
      </c>
      <c r="D202" s="2" t="s">
        <v>59</v>
      </c>
      <c r="E202" s="2" t="s">
        <v>18</v>
      </c>
      <c r="F202" s="2">
        <v>4</v>
      </c>
      <c r="G202" s="11">
        <v>4</v>
      </c>
      <c r="H202" s="22">
        <f t="shared" si="9"/>
        <v>0</v>
      </c>
      <c r="I202" s="22">
        <f t="shared" si="10"/>
        <v>0</v>
      </c>
      <c r="J202" s="22">
        <f t="shared" si="11"/>
        <v>0</v>
      </c>
      <c r="K202" s="22">
        <v>0</v>
      </c>
      <c r="L202" s="22">
        <v>0</v>
      </c>
      <c r="M202" s="22">
        <v>0</v>
      </c>
      <c r="N202" s="22">
        <v>0</v>
      </c>
    </row>
    <row r="203" spans="1:14" x14ac:dyDescent="0.25">
      <c r="A203" s="2">
        <v>16</v>
      </c>
      <c r="B203" s="8" t="s">
        <v>28</v>
      </c>
      <c r="C203" s="2" t="s">
        <v>65</v>
      </c>
      <c r="D203" s="2" t="s">
        <v>60</v>
      </c>
      <c r="E203" s="2" t="s">
        <v>18</v>
      </c>
      <c r="F203" s="2">
        <v>2</v>
      </c>
      <c r="G203" s="11">
        <v>2</v>
      </c>
      <c r="H203" s="22">
        <f t="shared" si="9"/>
        <v>0</v>
      </c>
      <c r="I203" s="22">
        <f t="shared" si="10"/>
        <v>0</v>
      </c>
      <c r="J203" s="22">
        <f t="shared" si="11"/>
        <v>0</v>
      </c>
      <c r="K203" s="22"/>
      <c r="L203" s="22">
        <v>0</v>
      </c>
      <c r="M203" s="22"/>
      <c r="N203" s="22">
        <v>0</v>
      </c>
    </row>
    <row r="204" spans="1:14" x14ac:dyDescent="0.25">
      <c r="A204" s="2">
        <v>16</v>
      </c>
      <c r="B204" s="8" t="s">
        <v>28</v>
      </c>
      <c r="C204" s="2" t="s">
        <v>65</v>
      </c>
      <c r="D204" s="2" t="s">
        <v>61</v>
      </c>
      <c r="E204" s="2" t="s">
        <v>18</v>
      </c>
      <c r="F204" s="2">
        <v>2</v>
      </c>
      <c r="G204" s="11">
        <v>2</v>
      </c>
      <c r="H204" s="22">
        <f t="shared" si="9"/>
        <v>0</v>
      </c>
      <c r="I204" s="22">
        <f t="shared" si="10"/>
        <v>0</v>
      </c>
      <c r="J204" s="22">
        <f t="shared" si="11"/>
        <v>0</v>
      </c>
      <c r="K204" s="22"/>
      <c r="L204" s="22">
        <v>0</v>
      </c>
      <c r="M204" s="22"/>
      <c r="N204" s="22">
        <v>0</v>
      </c>
    </row>
    <row r="205" spans="1:14" x14ac:dyDescent="0.25">
      <c r="A205" s="5">
        <v>17</v>
      </c>
      <c r="B205" s="14" t="s">
        <v>28</v>
      </c>
      <c r="C205" s="5" t="s">
        <v>66</v>
      </c>
      <c r="D205" s="5" t="s">
        <v>30</v>
      </c>
      <c r="E205" s="5" t="s">
        <v>18</v>
      </c>
      <c r="F205" s="5">
        <v>4</v>
      </c>
      <c r="G205" s="3">
        <v>4</v>
      </c>
      <c r="H205" s="23">
        <f t="shared" si="9"/>
        <v>178</v>
      </c>
      <c r="I205" s="23">
        <f t="shared" si="10"/>
        <v>180</v>
      </c>
      <c r="J205" s="23">
        <f t="shared" si="11"/>
        <v>183</v>
      </c>
      <c r="K205" s="23">
        <v>183</v>
      </c>
      <c r="L205" s="23">
        <v>178</v>
      </c>
      <c r="M205" s="23">
        <v>179</v>
      </c>
      <c r="N205" s="23">
        <v>180</v>
      </c>
    </row>
    <row r="206" spans="1:14" x14ac:dyDescent="0.25">
      <c r="A206" s="5">
        <v>17</v>
      </c>
      <c r="B206" s="14" t="s">
        <v>28</v>
      </c>
      <c r="C206" s="5" t="s">
        <v>66</v>
      </c>
      <c r="D206" s="5" t="s">
        <v>31</v>
      </c>
      <c r="E206" s="5" t="s">
        <v>18</v>
      </c>
      <c r="F206" s="5">
        <v>2</v>
      </c>
      <c r="G206" s="3">
        <v>2</v>
      </c>
      <c r="H206" s="23">
        <f t="shared" si="9"/>
        <v>0</v>
      </c>
      <c r="I206" s="23">
        <f t="shared" si="10"/>
        <v>0</v>
      </c>
      <c r="J206" s="23">
        <f t="shared" si="11"/>
        <v>0</v>
      </c>
      <c r="K206" s="23">
        <v>0</v>
      </c>
      <c r="L206" s="23">
        <v>0</v>
      </c>
      <c r="M206" s="23">
        <v>0</v>
      </c>
      <c r="N206" s="23">
        <v>0</v>
      </c>
    </row>
    <row r="207" spans="1:14" x14ac:dyDescent="0.25">
      <c r="A207" s="5">
        <v>17</v>
      </c>
      <c r="B207" s="14" t="s">
        <v>28</v>
      </c>
      <c r="C207" s="5" t="s">
        <v>66</v>
      </c>
      <c r="D207" s="5" t="s">
        <v>32</v>
      </c>
      <c r="E207" s="5" t="s">
        <v>18</v>
      </c>
      <c r="F207" s="5">
        <v>2</v>
      </c>
      <c r="G207" s="3">
        <v>2</v>
      </c>
      <c r="H207" s="23">
        <f t="shared" si="9"/>
        <v>0</v>
      </c>
      <c r="I207" s="23">
        <f t="shared" si="10"/>
        <v>0</v>
      </c>
      <c r="J207" s="23">
        <f t="shared" si="11"/>
        <v>0</v>
      </c>
      <c r="K207" s="23">
        <v>0</v>
      </c>
      <c r="L207" s="23">
        <v>0</v>
      </c>
      <c r="M207" s="23">
        <v>0</v>
      </c>
      <c r="N207" s="23">
        <v>0</v>
      </c>
    </row>
    <row r="208" spans="1:14" x14ac:dyDescent="0.25">
      <c r="A208" s="5">
        <v>17</v>
      </c>
      <c r="B208" s="14" t="s">
        <v>28</v>
      </c>
      <c r="C208" s="5" t="s">
        <v>66</v>
      </c>
      <c r="D208" s="5" t="s">
        <v>33</v>
      </c>
      <c r="E208" s="5" t="s">
        <v>18</v>
      </c>
      <c r="F208" s="5">
        <v>2</v>
      </c>
      <c r="G208" s="3">
        <v>2</v>
      </c>
      <c r="H208" s="23">
        <f t="shared" si="9"/>
        <v>0</v>
      </c>
      <c r="I208" s="23">
        <f t="shared" si="10"/>
        <v>1.4175E-2</v>
      </c>
      <c r="J208" s="23">
        <f t="shared" si="11"/>
        <v>2.87E-2</v>
      </c>
      <c r="K208" s="23">
        <v>0</v>
      </c>
      <c r="L208" s="23">
        <v>2.8000000000000001E-2</v>
      </c>
      <c r="M208" s="23">
        <v>0</v>
      </c>
      <c r="N208" s="23">
        <v>2.87E-2</v>
      </c>
    </row>
    <row r="209" spans="1:14" x14ac:dyDescent="0.25">
      <c r="A209" s="5">
        <v>17</v>
      </c>
      <c r="B209" s="14" t="s">
        <v>28</v>
      </c>
      <c r="C209" s="5" t="s">
        <v>66</v>
      </c>
      <c r="D209" s="5" t="s">
        <v>34</v>
      </c>
      <c r="E209" s="5" t="s">
        <v>18</v>
      </c>
      <c r="F209" s="5">
        <v>2</v>
      </c>
      <c r="G209" s="3">
        <v>2</v>
      </c>
      <c r="H209" s="23">
        <f t="shared" si="9"/>
        <v>0</v>
      </c>
      <c r="I209" s="23">
        <f t="shared" si="10"/>
        <v>0</v>
      </c>
      <c r="J209" s="23">
        <f t="shared" si="11"/>
        <v>0</v>
      </c>
      <c r="K209" s="23">
        <v>0</v>
      </c>
      <c r="L209" s="23">
        <v>0</v>
      </c>
      <c r="M209" s="23">
        <v>0</v>
      </c>
      <c r="N209" s="23">
        <v>0</v>
      </c>
    </row>
    <row r="210" spans="1:14" x14ac:dyDescent="0.25">
      <c r="A210" s="5">
        <v>17</v>
      </c>
      <c r="B210" s="14" t="s">
        <v>28</v>
      </c>
      <c r="C210" s="5" t="s">
        <v>66</v>
      </c>
      <c r="D210" s="5" t="s">
        <v>35</v>
      </c>
      <c r="E210" s="5" t="s">
        <v>18</v>
      </c>
      <c r="F210" s="5">
        <v>2</v>
      </c>
      <c r="G210" s="3">
        <v>2</v>
      </c>
      <c r="H210" s="23">
        <f t="shared" si="9"/>
        <v>0</v>
      </c>
      <c r="I210" s="23">
        <f t="shared" si="10"/>
        <v>0</v>
      </c>
      <c r="J210" s="23">
        <f t="shared" si="11"/>
        <v>0</v>
      </c>
      <c r="K210" s="23">
        <v>0</v>
      </c>
      <c r="L210" s="23">
        <v>0</v>
      </c>
      <c r="M210" s="23">
        <v>0</v>
      </c>
      <c r="N210" s="23">
        <v>0</v>
      </c>
    </row>
    <row r="211" spans="1:14" x14ac:dyDescent="0.25">
      <c r="A211" s="5">
        <v>17</v>
      </c>
      <c r="B211" s="14" t="s">
        <v>28</v>
      </c>
      <c r="C211" s="5" t="s">
        <v>66</v>
      </c>
      <c r="D211" s="5" t="s">
        <v>36</v>
      </c>
      <c r="E211" s="5" t="s">
        <v>18</v>
      </c>
      <c r="F211" s="5">
        <v>4</v>
      </c>
      <c r="G211" s="3">
        <v>4</v>
      </c>
      <c r="H211" s="23">
        <f t="shared" si="9"/>
        <v>39.6</v>
      </c>
      <c r="I211" s="23">
        <f t="shared" si="10"/>
        <v>43.85</v>
      </c>
      <c r="J211" s="23">
        <f t="shared" si="11"/>
        <v>48.4</v>
      </c>
      <c r="K211" s="23">
        <v>48.4</v>
      </c>
      <c r="L211" s="23">
        <v>43</v>
      </c>
      <c r="M211" s="23">
        <v>44.4</v>
      </c>
      <c r="N211" s="23">
        <v>39.6</v>
      </c>
    </row>
    <row r="212" spans="1:14" x14ac:dyDescent="0.25">
      <c r="A212" s="5">
        <v>17</v>
      </c>
      <c r="B212" s="14" t="s">
        <v>28</v>
      </c>
      <c r="C212" s="5" t="s">
        <v>66</v>
      </c>
      <c r="D212" s="5" t="s">
        <v>37</v>
      </c>
      <c r="E212" s="5" t="s">
        <v>18</v>
      </c>
      <c r="F212" s="5">
        <v>4</v>
      </c>
      <c r="G212" s="3">
        <v>4</v>
      </c>
      <c r="H212" s="23">
        <f t="shared" si="9"/>
        <v>125</v>
      </c>
      <c r="I212" s="23">
        <f t="shared" si="10"/>
        <v>141.75</v>
      </c>
      <c r="J212" s="23">
        <f t="shared" si="11"/>
        <v>161</v>
      </c>
      <c r="K212" s="23">
        <v>151</v>
      </c>
      <c r="L212" s="23">
        <v>161</v>
      </c>
      <c r="M212" s="23">
        <v>130</v>
      </c>
      <c r="N212" s="23">
        <v>125</v>
      </c>
    </row>
    <row r="213" spans="1:14" x14ac:dyDescent="0.25">
      <c r="A213" s="5">
        <v>17</v>
      </c>
      <c r="B213" s="14" t="s">
        <v>28</v>
      </c>
      <c r="C213" s="5" t="s">
        <v>66</v>
      </c>
      <c r="D213" s="5" t="s">
        <v>38</v>
      </c>
      <c r="E213" s="5" t="s">
        <v>18</v>
      </c>
      <c r="F213" s="5">
        <v>2</v>
      </c>
      <c r="G213" s="3">
        <v>2</v>
      </c>
      <c r="H213" s="23">
        <f t="shared" si="9"/>
        <v>0</v>
      </c>
      <c r="I213" s="23">
        <f t="shared" si="10"/>
        <v>0</v>
      </c>
      <c r="J213" s="23">
        <f t="shared" si="11"/>
        <v>0</v>
      </c>
      <c r="K213" s="23">
        <v>0</v>
      </c>
      <c r="L213" s="23">
        <v>0</v>
      </c>
      <c r="M213" s="23">
        <v>0</v>
      </c>
      <c r="N213" s="23">
        <v>0</v>
      </c>
    </row>
    <row r="214" spans="1:14" x14ac:dyDescent="0.25">
      <c r="A214" s="5">
        <v>17</v>
      </c>
      <c r="B214" s="14" t="s">
        <v>28</v>
      </c>
      <c r="C214" s="5" t="s">
        <v>66</v>
      </c>
      <c r="D214" s="5" t="s">
        <v>39</v>
      </c>
      <c r="E214" s="5" t="s">
        <v>18</v>
      </c>
      <c r="F214" s="5">
        <v>2</v>
      </c>
      <c r="G214" s="3">
        <v>2</v>
      </c>
      <c r="H214" s="23">
        <f t="shared" si="9"/>
        <v>0</v>
      </c>
      <c r="I214" s="23">
        <f t="shared" si="10"/>
        <v>0</v>
      </c>
      <c r="J214" s="23">
        <f t="shared" si="11"/>
        <v>0</v>
      </c>
      <c r="K214" s="23">
        <v>0</v>
      </c>
      <c r="L214" s="23">
        <v>0</v>
      </c>
      <c r="M214" s="23">
        <v>0</v>
      </c>
      <c r="N214" s="23">
        <v>0</v>
      </c>
    </row>
    <row r="215" spans="1:14" x14ac:dyDescent="0.25">
      <c r="A215" s="5">
        <v>17</v>
      </c>
      <c r="B215" s="14" t="s">
        <v>28</v>
      </c>
      <c r="C215" s="5" t="s">
        <v>66</v>
      </c>
      <c r="D215" s="5" t="s">
        <v>40</v>
      </c>
      <c r="E215" s="5" t="s">
        <v>16</v>
      </c>
      <c r="F215" s="5">
        <v>4</v>
      </c>
      <c r="G215" s="3">
        <v>4</v>
      </c>
      <c r="H215" s="23">
        <f t="shared" si="9"/>
        <v>749</v>
      </c>
      <c r="I215" s="23">
        <f t="shared" si="10"/>
        <v>797.5</v>
      </c>
      <c r="J215" s="23">
        <f t="shared" si="11"/>
        <v>843</v>
      </c>
      <c r="K215" s="23">
        <v>843</v>
      </c>
      <c r="L215" s="23">
        <v>796</v>
      </c>
      <c r="M215" s="23">
        <v>802</v>
      </c>
      <c r="N215" s="23">
        <v>749</v>
      </c>
    </row>
    <row r="216" spans="1:14" x14ac:dyDescent="0.25">
      <c r="A216" s="5">
        <v>17</v>
      </c>
      <c r="B216" s="14" t="s">
        <v>28</v>
      </c>
      <c r="C216" s="5" t="s">
        <v>66</v>
      </c>
      <c r="D216" s="5" t="s">
        <v>41</v>
      </c>
      <c r="E216" s="5" t="s">
        <v>18</v>
      </c>
      <c r="F216" s="5">
        <v>2</v>
      </c>
      <c r="G216" s="3">
        <v>2</v>
      </c>
      <c r="H216" s="23">
        <f t="shared" si="9"/>
        <v>0</v>
      </c>
      <c r="I216" s="23">
        <f t="shared" si="10"/>
        <v>0</v>
      </c>
      <c r="J216" s="23">
        <f t="shared" si="11"/>
        <v>0</v>
      </c>
      <c r="K216" s="23">
        <v>0</v>
      </c>
      <c r="L216" s="23">
        <v>0</v>
      </c>
      <c r="M216" s="23">
        <v>0</v>
      </c>
      <c r="N216" s="23">
        <v>0</v>
      </c>
    </row>
    <row r="217" spans="1:14" x14ac:dyDescent="0.25">
      <c r="A217" s="5">
        <v>17</v>
      </c>
      <c r="B217" s="14" t="s">
        <v>28</v>
      </c>
      <c r="C217" s="5" t="s">
        <v>66</v>
      </c>
      <c r="D217" s="5" t="s">
        <v>42</v>
      </c>
      <c r="E217" s="5" t="s">
        <v>18</v>
      </c>
      <c r="F217" s="5">
        <v>2</v>
      </c>
      <c r="G217" s="3">
        <v>2</v>
      </c>
      <c r="H217" s="23">
        <f t="shared" si="9"/>
        <v>0</v>
      </c>
      <c r="I217" s="23">
        <f t="shared" si="10"/>
        <v>0</v>
      </c>
      <c r="J217" s="23">
        <f t="shared" si="11"/>
        <v>0</v>
      </c>
      <c r="K217" s="23">
        <v>0</v>
      </c>
      <c r="L217" s="23">
        <v>0</v>
      </c>
      <c r="M217" s="23">
        <v>0</v>
      </c>
      <c r="N217" s="23">
        <v>0</v>
      </c>
    </row>
    <row r="218" spans="1:14" x14ac:dyDescent="0.25">
      <c r="A218" s="5">
        <v>17</v>
      </c>
      <c r="B218" s="14" t="s">
        <v>28</v>
      </c>
      <c r="C218" s="5" t="s">
        <v>66</v>
      </c>
      <c r="D218" s="5" t="s">
        <v>43</v>
      </c>
      <c r="E218" s="5" t="s">
        <v>18</v>
      </c>
      <c r="F218" s="5">
        <v>4</v>
      </c>
      <c r="G218" s="3">
        <v>4</v>
      </c>
      <c r="H218" s="23">
        <f t="shared" si="9"/>
        <v>0.5</v>
      </c>
      <c r="I218" s="23">
        <f t="shared" si="10"/>
        <v>0.625</v>
      </c>
      <c r="J218" s="23">
        <f t="shared" si="11"/>
        <v>0.7</v>
      </c>
      <c r="K218" s="23">
        <v>0.5</v>
      </c>
      <c r="L218" s="23">
        <v>0.7</v>
      </c>
      <c r="M218" s="23">
        <v>0.6</v>
      </c>
      <c r="N218" s="23">
        <v>0.7</v>
      </c>
    </row>
    <row r="219" spans="1:14" x14ac:dyDescent="0.25">
      <c r="A219" s="5">
        <v>17</v>
      </c>
      <c r="B219" s="14" t="s">
        <v>28</v>
      </c>
      <c r="C219" s="5" t="s">
        <v>66</v>
      </c>
      <c r="D219" s="5" t="s">
        <v>44</v>
      </c>
      <c r="E219" s="5" t="s">
        <v>18</v>
      </c>
      <c r="F219" s="5">
        <v>2</v>
      </c>
      <c r="G219" s="3">
        <v>2</v>
      </c>
      <c r="H219" s="23">
        <f t="shared" si="9"/>
        <v>0</v>
      </c>
      <c r="I219" s="23">
        <f t="shared" si="10"/>
        <v>0</v>
      </c>
      <c r="J219" s="23">
        <f t="shared" si="11"/>
        <v>0</v>
      </c>
      <c r="K219" s="23">
        <v>0</v>
      </c>
      <c r="L219" s="23">
        <v>0</v>
      </c>
      <c r="M219" s="23">
        <v>0</v>
      </c>
      <c r="N219" s="23">
        <v>0</v>
      </c>
    </row>
    <row r="220" spans="1:14" x14ac:dyDescent="0.25">
      <c r="A220" s="5">
        <v>17</v>
      </c>
      <c r="B220" s="14" t="s">
        <v>28</v>
      </c>
      <c r="C220" s="5" t="s">
        <v>66</v>
      </c>
      <c r="D220" s="5" t="s">
        <v>45</v>
      </c>
      <c r="E220" s="5" t="s">
        <v>18</v>
      </c>
      <c r="F220" s="5">
        <v>4</v>
      </c>
      <c r="G220" s="3">
        <v>4</v>
      </c>
      <c r="H220" s="23">
        <f t="shared" si="9"/>
        <v>19.8</v>
      </c>
      <c r="I220" s="23">
        <f t="shared" si="10"/>
        <v>20.9</v>
      </c>
      <c r="J220" s="23">
        <f t="shared" si="11"/>
        <v>21.8</v>
      </c>
      <c r="K220" s="23">
        <v>21</v>
      </c>
      <c r="L220" s="23">
        <v>21</v>
      </c>
      <c r="M220" s="23">
        <v>21.8</v>
      </c>
      <c r="N220" s="23">
        <v>19.8</v>
      </c>
    </row>
    <row r="221" spans="1:14" x14ac:dyDescent="0.25">
      <c r="A221" s="5">
        <v>17</v>
      </c>
      <c r="B221" s="14" t="s">
        <v>28</v>
      </c>
      <c r="C221" s="5" t="s">
        <v>66</v>
      </c>
      <c r="D221" s="5" t="s">
        <v>46</v>
      </c>
      <c r="E221" s="5" t="s">
        <v>18</v>
      </c>
      <c r="F221" s="5">
        <v>4</v>
      </c>
      <c r="G221" s="3">
        <v>4</v>
      </c>
      <c r="H221" s="23">
        <f t="shared" si="9"/>
        <v>1E-3</v>
      </c>
      <c r="I221" s="23">
        <f t="shared" si="10"/>
        <v>0.25649999999999995</v>
      </c>
      <c r="J221" s="23">
        <f t="shared" si="11"/>
        <v>1</v>
      </c>
      <c r="K221" s="23">
        <v>2.4E-2</v>
      </c>
      <c r="L221" s="23">
        <v>1</v>
      </c>
      <c r="M221" s="23">
        <v>1E-3</v>
      </c>
      <c r="N221" s="23">
        <v>1E-3</v>
      </c>
    </row>
    <row r="222" spans="1:14" x14ac:dyDescent="0.25">
      <c r="A222" s="5">
        <v>17</v>
      </c>
      <c r="B222" s="14" t="s">
        <v>28</v>
      </c>
      <c r="C222" s="5" t="s">
        <v>66</v>
      </c>
      <c r="D222" s="5" t="s">
        <v>47</v>
      </c>
      <c r="E222" s="5" t="s">
        <v>18</v>
      </c>
      <c r="F222" s="5">
        <v>2</v>
      </c>
      <c r="G222" s="3">
        <v>2</v>
      </c>
      <c r="H222" s="23">
        <f t="shared" si="9"/>
        <v>0</v>
      </c>
      <c r="I222" s="23">
        <f t="shared" si="10"/>
        <v>0</v>
      </c>
      <c r="J222" s="23">
        <f t="shared" si="11"/>
        <v>0</v>
      </c>
      <c r="K222" s="23">
        <v>0</v>
      </c>
      <c r="L222" s="23">
        <v>0</v>
      </c>
      <c r="M222" s="23">
        <v>0</v>
      </c>
      <c r="N222" s="23">
        <v>0</v>
      </c>
    </row>
    <row r="223" spans="1:14" x14ac:dyDescent="0.25">
      <c r="A223" s="5">
        <v>17</v>
      </c>
      <c r="B223" s="14" t="s">
        <v>28</v>
      </c>
      <c r="C223" s="5" t="s">
        <v>66</v>
      </c>
      <c r="D223" s="5" t="s">
        <v>48</v>
      </c>
      <c r="E223" s="5" t="s">
        <v>18</v>
      </c>
      <c r="F223" s="5">
        <v>4</v>
      </c>
      <c r="G223" s="3">
        <v>4</v>
      </c>
      <c r="H223" s="23">
        <f t="shared" si="9"/>
        <v>1.02</v>
      </c>
      <c r="I223" s="23">
        <f t="shared" si="10"/>
        <v>1.1099999999999999</v>
      </c>
      <c r="J223" s="23">
        <f t="shared" si="11"/>
        <v>1.1499999999999999</v>
      </c>
      <c r="K223" s="23">
        <v>1.02</v>
      </c>
      <c r="L223" s="23">
        <v>1.1299999999999999</v>
      </c>
      <c r="M223" s="23">
        <v>1.1499999999999999</v>
      </c>
      <c r="N223" s="23">
        <v>1.1399999999999999</v>
      </c>
    </row>
    <row r="224" spans="1:14" x14ac:dyDescent="0.25">
      <c r="A224" s="5">
        <v>17</v>
      </c>
      <c r="B224" s="14" t="s">
        <v>28</v>
      </c>
      <c r="C224" s="5" t="s">
        <v>66</v>
      </c>
      <c r="D224" s="5" t="s">
        <v>17</v>
      </c>
      <c r="E224" s="5" t="s">
        <v>18</v>
      </c>
      <c r="F224" s="5">
        <v>4</v>
      </c>
      <c r="G224" s="3">
        <v>4</v>
      </c>
      <c r="H224" s="23">
        <f t="shared" si="9"/>
        <v>0</v>
      </c>
      <c r="I224" s="23">
        <f t="shared" si="10"/>
        <v>0</v>
      </c>
      <c r="J224" s="23">
        <f t="shared" si="11"/>
        <v>0</v>
      </c>
      <c r="K224" s="23">
        <v>0</v>
      </c>
      <c r="L224" s="23">
        <v>0</v>
      </c>
      <c r="M224" s="23">
        <v>0</v>
      </c>
      <c r="N224" s="23">
        <v>0</v>
      </c>
    </row>
    <row r="225" spans="1:14" x14ac:dyDescent="0.25">
      <c r="A225" s="5">
        <v>17</v>
      </c>
      <c r="B225" s="14" t="s">
        <v>28</v>
      </c>
      <c r="C225" s="5" t="s">
        <v>66</v>
      </c>
      <c r="D225" s="5" t="s">
        <v>49</v>
      </c>
      <c r="E225" s="5" t="s">
        <v>18</v>
      </c>
      <c r="F225" s="5">
        <v>2</v>
      </c>
      <c r="G225" s="3">
        <v>2</v>
      </c>
      <c r="H225" s="23">
        <f t="shared" si="9"/>
        <v>0</v>
      </c>
      <c r="I225" s="23">
        <f t="shared" si="10"/>
        <v>0</v>
      </c>
      <c r="J225" s="23">
        <f t="shared" si="11"/>
        <v>0</v>
      </c>
      <c r="K225" s="23">
        <v>0</v>
      </c>
      <c r="L225" s="23">
        <v>0</v>
      </c>
      <c r="M225" s="23">
        <v>0</v>
      </c>
      <c r="N225" s="23">
        <v>0</v>
      </c>
    </row>
    <row r="226" spans="1:14" x14ac:dyDescent="0.25">
      <c r="A226" s="5">
        <v>17</v>
      </c>
      <c r="B226" s="14" t="s">
        <v>28</v>
      </c>
      <c r="C226" s="5" t="s">
        <v>66</v>
      </c>
      <c r="D226" s="5" t="s">
        <v>50</v>
      </c>
      <c r="E226" s="5" t="s">
        <v>18</v>
      </c>
      <c r="F226" s="5">
        <v>2</v>
      </c>
      <c r="G226" s="3">
        <v>2</v>
      </c>
      <c r="H226" s="23">
        <f t="shared" si="9"/>
        <v>0</v>
      </c>
      <c r="I226" s="23">
        <f t="shared" si="10"/>
        <v>0</v>
      </c>
      <c r="J226" s="23">
        <f t="shared" si="11"/>
        <v>0</v>
      </c>
      <c r="K226" s="23"/>
      <c r="L226" s="23">
        <v>0</v>
      </c>
      <c r="M226" s="23"/>
      <c r="N226" s="23">
        <v>0</v>
      </c>
    </row>
    <row r="227" spans="1:14" x14ac:dyDescent="0.25">
      <c r="A227" s="5">
        <v>17</v>
      </c>
      <c r="B227" s="14" t="s">
        <v>28</v>
      </c>
      <c r="C227" s="5" t="s">
        <v>66</v>
      </c>
      <c r="D227" s="5" t="s">
        <v>19</v>
      </c>
      <c r="E227" s="5" t="s">
        <v>19</v>
      </c>
      <c r="F227" s="5">
        <v>4</v>
      </c>
      <c r="G227" s="3">
        <v>4</v>
      </c>
      <c r="H227" s="23">
        <f t="shared" si="9"/>
        <v>6.89</v>
      </c>
      <c r="I227" s="23">
        <f t="shared" si="10"/>
        <v>7.0824999999999996</v>
      </c>
      <c r="J227" s="23">
        <f t="shared" si="11"/>
        <v>7.19</v>
      </c>
      <c r="K227" s="23">
        <v>7.08</v>
      </c>
      <c r="L227" s="23">
        <v>6.89</v>
      </c>
      <c r="M227" s="23">
        <v>7.19</v>
      </c>
      <c r="N227" s="23">
        <v>7.17</v>
      </c>
    </row>
    <row r="228" spans="1:14" x14ac:dyDescent="0.25">
      <c r="A228" s="5">
        <v>17</v>
      </c>
      <c r="B228" s="14" t="s">
        <v>28</v>
      </c>
      <c r="C228" s="5" t="s">
        <v>66</v>
      </c>
      <c r="D228" s="5" t="s">
        <v>51</v>
      </c>
      <c r="E228" s="5" t="s">
        <v>18</v>
      </c>
      <c r="F228" s="5">
        <v>2</v>
      </c>
      <c r="G228" s="3">
        <v>2</v>
      </c>
      <c r="H228" s="23">
        <f t="shared" si="9"/>
        <v>0</v>
      </c>
      <c r="I228" s="23">
        <f t="shared" si="10"/>
        <v>0</v>
      </c>
      <c r="J228" s="23">
        <f t="shared" si="11"/>
        <v>0</v>
      </c>
      <c r="K228" s="23"/>
      <c r="L228" s="23">
        <v>0</v>
      </c>
      <c r="M228" s="23"/>
      <c r="N228" s="23">
        <v>0</v>
      </c>
    </row>
    <row r="229" spans="1:14" x14ac:dyDescent="0.25">
      <c r="A229" s="5">
        <v>17</v>
      </c>
      <c r="B229" s="14" t="s">
        <v>28</v>
      </c>
      <c r="C229" s="5" t="s">
        <v>66</v>
      </c>
      <c r="D229" s="5" t="s">
        <v>52</v>
      </c>
      <c r="E229" s="5" t="s">
        <v>18</v>
      </c>
      <c r="F229" s="5">
        <v>4</v>
      </c>
      <c r="G229" s="3">
        <v>4</v>
      </c>
      <c r="H229" s="23">
        <f t="shared" si="9"/>
        <v>1</v>
      </c>
      <c r="I229" s="23">
        <f t="shared" si="10"/>
        <v>1.0750000000000002</v>
      </c>
      <c r="J229" s="23">
        <f t="shared" si="11"/>
        <v>1.2</v>
      </c>
      <c r="K229" s="23">
        <v>1.2</v>
      </c>
      <c r="L229" s="23">
        <v>1</v>
      </c>
      <c r="M229" s="23">
        <v>1.1000000000000001</v>
      </c>
      <c r="N229" s="23">
        <v>1</v>
      </c>
    </row>
    <row r="230" spans="1:14" x14ac:dyDescent="0.25">
      <c r="A230" s="5">
        <v>17</v>
      </c>
      <c r="B230" s="14" t="s">
        <v>28</v>
      </c>
      <c r="C230" s="5" t="s">
        <v>66</v>
      </c>
      <c r="D230" s="5" t="s">
        <v>53</v>
      </c>
      <c r="E230" s="5" t="s">
        <v>18</v>
      </c>
      <c r="F230" s="5">
        <v>4</v>
      </c>
      <c r="G230" s="3">
        <v>4</v>
      </c>
      <c r="H230" s="23">
        <f t="shared" si="9"/>
        <v>66.599999999999994</v>
      </c>
      <c r="I230" s="23">
        <f t="shared" si="10"/>
        <v>74.375</v>
      </c>
      <c r="J230" s="23">
        <f t="shared" si="11"/>
        <v>84.9</v>
      </c>
      <c r="K230" s="23">
        <v>68.900000000000006</v>
      </c>
      <c r="L230" s="23">
        <v>77.099999999999994</v>
      </c>
      <c r="M230" s="23">
        <v>84.9</v>
      </c>
      <c r="N230" s="23">
        <v>66.599999999999994</v>
      </c>
    </row>
    <row r="231" spans="1:14" x14ac:dyDescent="0.25">
      <c r="A231" s="5">
        <v>17</v>
      </c>
      <c r="B231" s="14" t="s">
        <v>28</v>
      </c>
      <c r="C231" s="5" t="s">
        <v>66</v>
      </c>
      <c r="D231" s="5" t="s">
        <v>54</v>
      </c>
      <c r="E231" s="5" t="s">
        <v>18</v>
      </c>
      <c r="F231" s="5">
        <v>4</v>
      </c>
      <c r="G231" s="3">
        <v>4</v>
      </c>
      <c r="H231" s="23">
        <f t="shared" si="9"/>
        <v>6.2</v>
      </c>
      <c r="I231" s="23">
        <f t="shared" si="10"/>
        <v>6.8249999999999993</v>
      </c>
      <c r="J231" s="23">
        <f t="shared" si="11"/>
        <v>7.3</v>
      </c>
      <c r="K231" s="23">
        <v>7.2</v>
      </c>
      <c r="L231" s="23">
        <v>7.3</v>
      </c>
      <c r="M231" s="23">
        <v>6.2</v>
      </c>
      <c r="N231" s="23">
        <v>6.6</v>
      </c>
    </row>
    <row r="232" spans="1:14" x14ac:dyDescent="0.25">
      <c r="A232" s="5">
        <v>17</v>
      </c>
      <c r="B232" s="14" t="s">
        <v>28</v>
      </c>
      <c r="C232" s="5" t="s">
        <v>66</v>
      </c>
      <c r="D232" s="5" t="s">
        <v>55</v>
      </c>
      <c r="E232" s="5" t="s">
        <v>18</v>
      </c>
      <c r="F232" s="5">
        <v>2</v>
      </c>
      <c r="G232" s="3">
        <v>2</v>
      </c>
      <c r="H232" s="23">
        <f t="shared" si="9"/>
        <v>0</v>
      </c>
      <c r="I232" s="23">
        <f t="shared" si="10"/>
        <v>0</v>
      </c>
      <c r="J232" s="23">
        <f t="shared" si="11"/>
        <v>0</v>
      </c>
      <c r="K232" s="23"/>
      <c r="L232" s="23">
        <v>0</v>
      </c>
      <c r="M232" s="23"/>
      <c r="N232" s="23">
        <v>0</v>
      </c>
    </row>
    <row r="233" spans="1:14" x14ac:dyDescent="0.25">
      <c r="A233" s="5">
        <v>17</v>
      </c>
      <c r="B233" s="14" t="s">
        <v>28</v>
      </c>
      <c r="C233" s="5" t="s">
        <v>66</v>
      </c>
      <c r="D233" s="5" t="s">
        <v>56</v>
      </c>
      <c r="E233" s="5" t="s">
        <v>18</v>
      </c>
      <c r="F233" s="5">
        <v>2</v>
      </c>
      <c r="G233" s="13">
        <v>4</v>
      </c>
      <c r="H233" s="23">
        <f t="shared" si="9"/>
        <v>487</v>
      </c>
      <c r="I233" s="23">
        <f t="shared" si="10"/>
        <v>518.5</v>
      </c>
      <c r="J233" s="23">
        <f t="shared" si="11"/>
        <v>548</v>
      </c>
      <c r="K233" s="23">
        <v>548</v>
      </c>
      <c r="L233" s="23">
        <v>517</v>
      </c>
      <c r="M233" s="23">
        <v>522</v>
      </c>
      <c r="N233" s="23">
        <v>487</v>
      </c>
    </row>
    <row r="234" spans="1:14" x14ac:dyDescent="0.25">
      <c r="A234" s="5">
        <v>17</v>
      </c>
      <c r="B234" s="14" t="s">
        <v>28</v>
      </c>
      <c r="C234" s="5" t="s">
        <v>66</v>
      </c>
      <c r="D234" s="5" t="s">
        <v>57</v>
      </c>
      <c r="E234" s="5" t="s">
        <v>18</v>
      </c>
      <c r="F234" s="5">
        <v>4</v>
      </c>
      <c r="G234" s="3">
        <v>4</v>
      </c>
      <c r="H234" s="23">
        <f t="shared" si="9"/>
        <v>3</v>
      </c>
      <c r="I234" s="23">
        <f t="shared" si="10"/>
        <v>3.5</v>
      </c>
      <c r="J234" s="23">
        <f t="shared" si="11"/>
        <v>4</v>
      </c>
      <c r="K234" s="23">
        <v>3</v>
      </c>
      <c r="L234" s="23">
        <v>4</v>
      </c>
      <c r="M234" s="23">
        <v>4</v>
      </c>
      <c r="N234" s="23">
        <v>3</v>
      </c>
    </row>
    <row r="235" spans="1:14" x14ac:dyDescent="0.25">
      <c r="A235" s="5">
        <v>17</v>
      </c>
      <c r="B235" s="14" t="s">
        <v>28</v>
      </c>
      <c r="C235" s="5" t="s">
        <v>66</v>
      </c>
      <c r="D235" s="5" t="s">
        <v>58</v>
      </c>
      <c r="E235" s="5" t="s">
        <v>18</v>
      </c>
      <c r="F235" s="5">
        <v>2</v>
      </c>
      <c r="G235" s="3">
        <v>2</v>
      </c>
      <c r="H235" s="23">
        <f t="shared" si="9"/>
        <v>0</v>
      </c>
      <c r="I235" s="23">
        <f t="shared" si="10"/>
        <v>0</v>
      </c>
      <c r="J235" s="23">
        <f t="shared" si="11"/>
        <v>0</v>
      </c>
      <c r="K235" s="23"/>
      <c r="L235" s="23">
        <v>0</v>
      </c>
      <c r="M235" s="23"/>
      <c r="N235" s="23">
        <v>0</v>
      </c>
    </row>
    <row r="236" spans="1:14" x14ac:dyDescent="0.25">
      <c r="A236" s="5">
        <v>17</v>
      </c>
      <c r="B236" s="14" t="s">
        <v>28</v>
      </c>
      <c r="C236" s="5" t="s">
        <v>66</v>
      </c>
      <c r="D236" s="5" t="s">
        <v>59</v>
      </c>
      <c r="E236" s="5" t="s">
        <v>18</v>
      </c>
      <c r="F236" s="5">
        <v>4</v>
      </c>
      <c r="G236" s="3">
        <v>4</v>
      </c>
      <c r="H236" s="23">
        <f t="shared" si="9"/>
        <v>0</v>
      </c>
      <c r="I236" s="23">
        <f t="shared" si="10"/>
        <v>0</v>
      </c>
      <c r="J236" s="23">
        <f t="shared" si="11"/>
        <v>0</v>
      </c>
      <c r="K236" s="23">
        <v>0</v>
      </c>
      <c r="L236" s="23">
        <v>0</v>
      </c>
      <c r="M236" s="23">
        <v>0</v>
      </c>
      <c r="N236" s="23">
        <v>0</v>
      </c>
    </row>
    <row r="237" spans="1:14" x14ac:dyDescent="0.25">
      <c r="A237" s="5">
        <v>17</v>
      </c>
      <c r="B237" s="14" t="s">
        <v>28</v>
      </c>
      <c r="C237" s="5" t="s">
        <v>66</v>
      </c>
      <c r="D237" s="5" t="s">
        <v>60</v>
      </c>
      <c r="E237" s="5" t="s">
        <v>18</v>
      </c>
      <c r="F237" s="5">
        <v>2</v>
      </c>
      <c r="G237" s="3">
        <v>2</v>
      </c>
      <c r="H237" s="23">
        <f t="shared" si="9"/>
        <v>0</v>
      </c>
      <c r="I237" s="23">
        <f t="shared" si="10"/>
        <v>0</v>
      </c>
      <c r="J237" s="23">
        <f t="shared" si="11"/>
        <v>0</v>
      </c>
      <c r="K237" s="23"/>
      <c r="L237" s="23">
        <v>0</v>
      </c>
      <c r="M237" s="23"/>
      <c r="N237" s="23">
        <v>0</v>
      </c>
    </row>
    <row r="238" spans="1:14" x14ac:dyDescent="0.25">
      <c r="A238" s="5">
        <v>17</v>
      </c>
      <c r="B238" s="14" t="s">
        <v>28</v>
      </c>
      <c r="C238" s="5" t="s">
        <v>66</v>
      </c>
      <c r="D238" s="5" t="s">
        <v>61</v>
      </c>
      <c r="E238" s="5" t="s">
        <v>18</v>
      </c>
      <c r="F238" s="5">
        <v>2</v>
      </c>
      <c r="G238" s="3">
        <v>2</v>
      </c>
      <c r="H238" s="23">
        <f t="shared" si="9"/>
        <v>6.0000000000000001E-3</v>
      </c>
      <c r="I238" s="23">
        <f t="shared" si="10"/>
        <v>6.0000000000000001E-3</v>
      </c>
      <c r="J238" s="23">
        <f t="shared" si="11"/>
        <v>6.0000000000000001E-3</v>
      </c>
      <c r="K238" s="23"/>
      <c r="L238" s="23">
        <f>6/1000</f>
        <v>6.0000000000000001E-3</v>
      </c>
      <c r="M238" s="23"/>
      <c r="N238" s="23">
        <f>6/1000</f>
        <v>6.0000000000000001E-3</v>
      </c>
    </row>
    <row r="239" spans="1:14" x14ac:dyDescent="0.25">
      <c r="A239" s="2">
        <v>18</v>
      </c>
      <c r="B239" s="8" t="s">
        <v>28</v>
      </c>
      <c r="C239" s="2" t="s">
        <v>67</v>
      </c>
      <c r="D239" s="2" t="s">
        <v>30</v>
      </c>
      <c r="E239" s="2" t="s">
        <v>18</v>
      </c>
      <c r="F239" s="2">
        <v>4</v>
      </c>
      <c r="G239" s="11">
        <v>4</v>
      </c>
      <c r="H239" s="22">
        <f t="shared" si="9"/>
        <v>179</v>
      </c>
      <c r="I239" s="22">
        <f t="shared" si="10"/>
        <v>187.25</v>
      </c>
      <c r="J239" s="22">
        <f t="shared" si="11"/>
        <v>196</v>
      </c>
      <c r="K239" s="22">
        <v>179</v>
      </c>
      <c r="L239" s="22">
        <v>186</v>
      </c>
      <c r="M239" s="22">
        <v>188</v>
      </c>
      <c r="N239" s="22">
        <v>196</v>
      </c>
    </row>
    <row r="240" spans="1:14" x14ac:dyDescent="0.25">
      <c r="A240" s="2">
        <v>18</v>
      </c>
      <c r="B240" s="8" t="s">
        <v>28</v>
      </c>
      <c r="C240" s="2" t="s">
        <v>67</v>
      </c>
      <c r="D240" s="2" t="s">
        <v>31</v>
      </c>
      <c r="E240" s="2" t="s">
        <v>18</v>
      </c>
      <c r="F240" s="2">
        <v>2</v>
      </c>
      <c r="G240" s="11">
        <v>2</v>
      </c>
      <c r="H240" s="22">
        <f t="shared" si="9"/>
        <v>0</v>
      </c>
      <c r="I240" s="22">
        <f t="shared" si="10"/>
        <v>0</v>
      </c>
      <c r="J240" s="22">
        <f t="shared" si="11"/>
        <v>0</v>
      </c>
      <c r="K240" s="22"/>
      <c r="L240" s="22">
        <v>0</v>
      </c>
      <c r="M240" s="22"/>
      <c r="N240" s="22">
        <v>0</v>
      </c>
    </row>
    <row r="241" spans="1:14" x14ac:dyDescent="0.25">
      <c r="A241" s="2">
        <v>18</v>
      </c>
      <c r="B241" s="8" t="s">
        <v>28</v>
      </c>
      <c r="C241" s="2" t="s">
        <v>67</v>
      </c>
      <c r="D241" s="2" t="s">
        <v>32</v>
      </c>
      <c r="E241" s="2" t="s">
        <v>18</v>
      </c>
      <c r="F241" s="2">
        <v>2</v>
      </c>
      <c r="G241" s="11">
        <v>2</v>
      </c>
      <c r="H241" s="22">
        <f t="shared" si="9"/>
        <v>0</v>
      </c>
      <c r="I241" s="22">
        <f t="shared" si="10"/>
        <v>0</v>
      </c>
      <c r="J241" s="22">
        <f t="shared" si="11"/>
        <v>0</v>
      </c>
      <c r="K241" s="22"/>
      <c r="L241" s="22">
        <v>0</v>
      </c>
      <c r="M241" s="22"/>
      <c r="N241" s="22">
        <v>0</v>
      </c>
    </row>
    <row r="242" spans="1:14" x14ac:dyDescent="0.25">
      <c r="A242" s="2">
        <v>18</v>
      </c>
      <c r="B242" s="8" t="s">
        <v>28</v>
      </c>
      <c r="C242" s="2" t="s">
        <v>67</v>
      </c>
      <c r="D242" s="2" t="s">
        <v>33</v>
      </c>
      <c r="E242" s="2" t="s">
        <v>18</v>
      </c>
      <c r="F242" s="2">
        <v>2</v>
      </c>
      <c r="G242" s="11">
        <v>2</v>
      </c>
      <c r="H242" s="22">
        <f t="shared" si="9"/>
        <v>4.87E-2</v>
      </c>
      <c r="I242" s="22">
        <f t="shared" si="10"/>
        <v>5.1700000000000003E-2</v>
      </c>
      <c r="J242" s="22">
        <f t="shared" si="11"/>
        <v>5.4700000000000006E-2</v>
      </c>
      <c r="K242" s="22"/>
      <c r="L242" s="22">
        <v>4.87E-2</v>
      </c>
      <c r="M242" s="22"/>
      <c r="N242" s="22">
        <v>5.4700000000000006E-2</v>
      </c>
    </row>
    <row r="243" spans="1:14" x14ac:dyDescent="0.25">
      <c r="A243" s="2">
        <v>18</v>
      </c>
      <c r="B243" s="8" t="s">
        <v>28</v>
      </c>
      <c r="C243" s="2" t="s">
        <v>67</v>
      </c>
      <c r="D243" s="2" t="s">
        <v>34</v>
      </c>
      <c r="E243" s="2" t="s">
        <v>18</v>
      </c>
      <c r="F243" s="2">
        <v>2</v>
      </c>
      <c r="G243" s="11">
        <v>2</v>
      </c>
      <c r="H243" s="22">
        <f t="shared" si="9"/>
        <v>0</v>
      </c>
      <c r="I243" s="22">
        <f t="shared" si="10"/>
        <v>0</v>
      </c>
      <c r="J243" s="22">
        <f t="shared" si="11"/>
        <v>0</v>
      </c>
      <c r="K243" s="22"/>
      <c r="L243" s="22">
        <v>0</v>
      </c>
      <c r="M243" s="22"/>
      <c r="N243" s="22">
        <v>0</v>
      </c>
    </row>
    <row r="244" spans="1:14" x14ac:dyDescent="0.25">
      <c r="A244" s="2">
        <v>18</v>
      </c>
      <c r="B244" s="8" t="s">
        <v>28</v>
      </c>
      <c r="C244" s="2" t="s">
        <v>67</v>
      </c>
      <c r="D244" s="2" t="s">
        <v>35</v>
      </c>
      <c r="E244" s="2" t="s">
        <v>18</v>
      </c>
      <c r="F244" s="2">
        <v>2</v>
      </c>
      <c r="G244" s="11">
        <v>2</v>
      </c>
      <c r="H244" s="22">
        <f t="shared" si="9"/>
        <v>0</v>
      </c>
      <c r="I244" s="22">
        <f t="shared" si="10"/>
        <v>0</v>
      </c>
      <c r="J244" s="22">
        <f t="shared" si="11"/>
        <v>0</v>
      </c>
      <c r="K244" s="22"/>
      <c r="L244" s="22">
        <v>0</v>
      </c>
      <c r="M244" s="22"/>
      <c r="N244" s="22">
        <v>0</v>
      </c>
    </row>
    <row r="245" spans="1:14" x14ac:dyDescent="0.25">
      <c r="A245" s="2">
        <v>18</v>
      </c>
      <c r="B245" s="8" t="s">
        <v>28</v>
      </c>
      <c r="C245" s="2" t="s">
        <v>67</v>
      </c>
      <c r="D245" s="2" t="s">
        <v>36</v>
      </c>
      <c r="E245" s="2" t="s">
        <v>18</v>
      </c>
      <c r="F245" s="2">
        <v>4</v>
      </c>
      <c r="G245" s="11">
        <v>4</v>
      </c>
      <c r="H245" s="22">
        <f t="shared" si="9"/>
        <v>46</v>
      </c>
      <c r="I245" s="22">
        <f t="shared" si="10"/>
        <v>47.35</v>
      </c>
      <c r="J245" s="22">
        <f t="shared" si="11"/>
        <v>49.2</v>
      </c>
      <c r="K245" s="22">
        <v>46</v>
      </c>
      <c r="L245" s="22">
        <v>47.7</v>
      </c>
      <c r="M245" s="22">
        <v>49.2</v>
      </c>
      <c r="N245" s="22">
        <v>46.5</v>
      </c>
    </row>
    <row r="246" spans="1:14" x14ac:dyDescent="0.25">
      <c r="A246" s="2">
        <v>18</v>
      </c>
      <c r="B246" s="8" t="s">
        <v>28</v>
      </c>
      <c r="C246" s="2" t="s">
        <v>67</v>
      </c>
      <c r="D246" s="2" t="s">
        <v>37</v>
      </c>
      <c r="E246" s="2" t="s">
        <v>18</v>
      </c>
      <c r="F246" s="2">
        <v>4</v>
      </c>
      <c r="G246" s="11">
        <v>4</v>
      </c>
      <c r="H246" s="22">
        <f t="shared" si="9"/>
        <v>129</v>
      </c>
      <c r="I246" s="22">
        <f t="shared" si="10"/>
        <v>144</v>
      </c>
      <c r="J246" s="22">
        <f t="shared" si="11"/>
        <v>160</v>
      </c>
      <c r="K246" s="22">
        <v>151</v>
      </c>
      <c r="L246" s="22">
        <v>160</v>
      </c>
      <c r="M246" s="22">
        <v>136</v>
      </c>
      <c r="N246" s="22">
        <v>129</v>
      </c>
    </row>
    <row r="247" spans="1:14" x14ac:dyDescent="0.25">
      <c r="A247" s="2">
        <v>18</v>
      </c>
      <c r="B247" s="8" t="s">
        <v>28</v>
      </c>
      <c r="C247" s="2" t="s">
        <v>67</v>
      </c>
      <c r="D247" s="2" t="s">
        <v>38</v>
      </c>
      <c r="E247" s="2" t="s">
        <v>18</v>
      </c>
      <c r="F247" s="2">
        <v>2</v>
      </c>
      <c r="G247" s="11">
        <v>2</v>
      </c>
      <c r="H247" s="22">
        <f t="shared" si="9"/>
        <v>0</v>
      </c>
      <c r="I247" s="22">
        <f t="shared" si="10"/>
        <v>0</v>
      </c>
      <c r="J247" s="22">
        <f t="shared" si="11"/>
        <v>0</v>
      </c>
      <c r="K247" s="22"/>
      <c r="L247" s="22">
        <v>0</v>
      </c>
      <c r="M247" s="22"/>
      <c r="N247" s="22">
        <v>0</v>
      </c>
    </row>
    <row r="248" spans="1:14" x14ac:dyDescent="0.25">
      <c r="A248" s="2">
        <v>18</v>
      </c>
      <c r="B248" s="8" t="s">
        <v>28</v>
      </c>
      <c r="C248" s="2" t="s">
        <v>67</v>
      </c>
      <c r="D248" s="2" t="s">
        <v>39</v>
      </c>
      <c r="E248" s="2" t="s">
        <v>18</v>
      </c>
      <c r="F248" s="2">
        <v>2</v>
      </c>
      <c r="G248" s="11">
        <v>2</v>
      </c>
      <c r="H248" s="22">
        <f t="shared" si="9"/>
        <v>0</v>
      </c>
      <c r="I248" s="22">
        <f t="shared" si="10"/>
        <v>0</v>
      </c>
      <c r="J248" s="22">
        <f t="shared" si="11"/>
        <v>0</v>
      </c>
      <c r="K248" s="22"/>
      <c r="L248" s="22">
        <v>0</v>
      </c>
      <c r="M248" s="22"/>
      <c r="N248" s="22">
        <v>0</v>
      </c>
    </row>
    <row r="249" spans="1:14" x14ac:dyDescent="0.25">
      <c r="A249" s="2">
        <v>18</v>
      </c>
      <c r="B249" s="8" t="s">
        <v>28</v>
      </c>
      <c r="C249" s="2" t="s">
        <v>67</v>
      </c>
      <c r="D249" s="2" t="s">
        <v>40</v>
      </c>
      <c r="E249" s="2" t="s">
        <v>16</v>
      </c>
      <c r="F249" s="2">
        <v>4</v>
      </c>
      <c r="G249" s="11">
        <v>4</v>
      </c>
      <c r="H249" s="22">
        <f t="shared" si="9"/>
        <v>796</v>
      </c>
      <c r="I249" s="22">
        <f t="shared" si="10"/>
        <v>818.25</v>
      </c>
      <c r="J249" s="22">
        <f t="shared" si="11"/>
        <v>829</v>
      </c>
      <c r="K249" s="22">
        <v>829</v>
      </c>
      <c r="L249" s="22">
        <v>822</v>
      </c>
      <c r="M249" s="22">
        <v>826</v>
      </c>
      <c r="N249" s="22">
        <v>796</v>
      </c>
    </row>
    <row r="250" spans="1:14" x14ac:dyDescent="0.25">
      <c r="A250" s="2">
        <v>18</v>
      </c>
      <c r="B250" s="8" t="s">
        <v>28</v>
      </c>
      <c r="C250" s="2" t="s">
        <v>67</v>
      </c>
      <c r="D250" s="2" t="s">
        <v>41</v>
      </c>
      <c r="E250" s="2" t="s">
        <v>18</v>
      </c>
      <c r="F250" s="2">
        <v>2</v>
      </c>
      <c r="G250" s="11">
        <v>2</v>
      </c>
      <c r="H250" s="22">
        <f t="shared" si="9"/>
        <v>0</v>
      </c>
      <c r="I250" s="22">
        <f t="shared" si="10"/>
        <v>0</v>
      </c>
      <c r="J250" s="22">
        <f t="shared" si="11"/>
        <v>0</v>
      </c>
      <c r="K250" s="22"/>
      <c r="L250" s="22">
        <v>0</v>
      </c>
      <c r="M250" s="22"/>
      <c r="N250" s="22">
        <v>0</v>
      </c>
    </row>
    <row r="251" spans="1:14" x14ac:dyDescent="0.25">
      <c r="A251" s="2">
        <v>18</v>
      </c>
      <c r="B251" s="8" t="s">
        <v>28</v>
      </c>
      <c r="C251" s="2" t="s">
        <v>67</v>
      </c>
      <c r="D251" s="2" t="s">
        <v>42</v>
      </c>
      <c r="E251" s="2" t="s">
        <v>18</v>
      </c>
      <c r="F251" s="2">
        <v>2</v>
      </c>
      <c r="G251" s="11">
        <v>2</v>
      </c>
      <c r="H251" s="22">
        <f t="shared" si="9"/>
        <v>0</v>
      </c>
      <c r="I251" s="22">
        <f t="shared" si="10"/>
        <v>0</v>
      </c>
      <c r="J251" s="22">
        <f t="shared" si="11"/>
        <v>0</v>
      </c>
      <c r="K251" s="22"/>
      <c r="L251" s="22">
        <v>0</v>
      </c>
      <c r="M251" s="22"/>
      <c r="N251" s="22">
        <v>0</v>
      </c>
    </row>
    <row r="252" spans="1:14" x14ac:dyDescent="0.25">
      <c r="A252" s="2">
        <v>18</v>
      </c>
      <c r="B252" s="8" t="s">
        <v>28</v>
      </c>
      <c r="C252" s="2" t="s">
        <v>67</v>
      </c>
      <c r="D252" s="2" t="s">
        <v>43</v>
      </c>
      <c r="E252" s="2" t="s">
        <v>18</v>
      </c>
      <c r="F252" s="2">
        <v>4</v>
      </c>
      <c r="G252" s="11">
        <v>4</v>
      </c>
      <c r="H252" s="22">
        <f t="shared" si="9"/>
        <v>0.5</v>
      </c>
      <c r="I252" s="22">
        <f t="shared" si="10"/>
        <v>0.57500000000000007</v>
      </c>
      <c r="J252" s="22">
        <f t="shared" si="11"/>
        <v>0.6</v>
      </c>
      <c r="K252" s="22">
        <v>0.5</v>
      </c>
      <c r="L252" s="22">
        <v>0.6</v>
      </c>
      <c r="M252" s="22">
        <v>0.6</v>
      </c>
      <c r="N252" s="22">
        <v>0.6</v>
      </c>
    </row>
    <row r="253" spans="1:14" x14ac:dyDescent="0.25">
      <c r="A253" s="2">
        <v>18</v>
      </c>
      <c r="B253" s="8" t="s">
        <v>28</v>
      </c>
      <c r="C253" s="2" t="s">
        <v>67</v>
      </c>
      <c r="D253" s="2" t="s">
        <v>44</v>
      </c>
      <c r="E253" s="2" t="s">
        <v>18</v>
      </c>
      <c r="F253" s="2">
        <v>2</v>
      </c>
      <c r="G253" s="11">
        <v>2</v>
      </c>
      <c r="H253" s="22">
        <f t="shared" si="9"/>
        <v>0</v>
      </c>
      <c r="I253" s="22">
        <f t="shared" si="10"/>
        <v>0</v>
      </c>
      <c r="J253" s="22">
        <f t="shared" si="11"/>
        <v>0</v>
      </c>
      <c r="K253" s="22"/>
      <c r="L253" s="22">
        <v>0</v>
      </c>
      <c r="M253" s="22"/>
      <c r="N253" s="22">
        <v>0</v>
      </c>
    </row>
    <row r="254" spans="1:14" x14ac:dyDescent="0.25">
      <c r="A254" s="2">
        <v>18</v>
      </c>
      <c r="B254" s="8" t="s">
        <v>28</v>
      </c>
      <c r="C254" s="2" t="s">
        <v>67</v>
      </c>
      <c r="D254" s="2" t="s">
        <v>45</v>
      </c>
      <c r="E254" s="2" t="s">
        <v>18</v>
      </c>
      <c r="F254" s="2">
        <v>4</v>
      </c>
      <c r="G254" s="11">
        <v>4</v>
      </c>
      <c r="H254" s="22">
        <f t="shared" si="9"/>
        <v>20</v>
      </c>
      <c r="I254" s="22">
        <f t="shared" si="10"/>
        <v>20.5</v>
      </c>
      <c r="J254" s="22">
        <f t="shared" si="11"/>
        <v>21.5</v>
      </c>
      <c r="K254" s="22">
        <v>20</v>
      </c>
      <c r="L254" s="22">
        <v>20.5</v>
      </c>
      <c r="M254" s="22">
        <v>21.5</v>
      </c>
      <c r="N254" s="22">
        <v>20</v>
      </c>
    </row>
    <row r="255" spans="1:14" x14ac:dyDescent="0.25">
      <c r="A255" s="2">
        <v>18</v>
      </c>
      <c r="B255" s="8" t="s">
        <v>28</v>
      </c>
      <c r="C255" s="2" t="s">
        <v>67</v>
      </c>
      <c r="D255" s="2" t="s">
        <v>46</v>
      </c>
      <c r="E255" s="2" t="s">
        <v>18</v>
      </c>
      <c r="F255" s="2">
        <v>4</v>
      </c>
      <c r="G255" s="11">
        <v>4</v>
      </c>
      <c r="H255" s="22">
        <f t="shared" si="9"/>
        <v>0</v>
      </c>
      <c r="I255" s="22">
        <f t="shared" si="10"/>
        <v>1.25E-3</v>
      </c>
      <c r="J255" s="22">
        <f t="shared" si="11"/>
        <v>4.0000000000000001E-3</v>
      </c>
      <c r="K255" s="22">
        <v>0</v>
      </c>
      <c r="L255" s="22">
        <v>0</v>
      </c>
      <c r="M255" s="22">
        <v>1E-3</v>
      </c>
      <c r="N255" s="22">
        <v>4.0000000000000001E-3</v>
      </c>
    </row>
    <row r="256" spans="1:14" x14ac:dyDescent="0.25">
      <c r="A256" s="2">
        <v>18</v>
      </c>
      <c r="B256" s="8" t="s">
        <v>28</v>
      </c>
      <c r="C256" s="2" t="s">
        <v>67</v>
      </c>
      <c r="D256" s="2" t="s">
        <v>47</v>
      </c>
      <c r="E256" s="2" t="s">
        <v>18</v>
      </c>
      <c r="F256" s="2">
        <v>2</v>
      </c>
      <c r="G256" s="11">
        <v>2</v>
      </c>
      <c r="H256" s="22">
        <f t="shared" si="9"/>
        <v>0</v>
      </c>
      <c r="I256" s="22">
        <f t="shared" si="10"/>
        <v>0</v>
      </c>
      <c r="J256" s="22">
        <f t="shared" si="11"/>
        <v>0</v>
      </c>
      <c r="K256" s="22"/>
      <c r="L256" s="22">
        <v>0</v>
      </c>
      <c r="M256" s="22"/>
      <c r="N256" s="22">
        <v>0</v>
      </c>
    </row>
    <row r="257" spans="1:14" x14ac:dyDescent="0.25">
      <c r="A257" s="2">
        <v>18</v>
      </c>
      <c r="B257" s="8" t="s">
        <v>28</v>
      </c>
      <c r="C257" s="2" t="s">
        <v>67</v>
      </c>
      <c r="D257" s="2" t="s">
        <v>48</v>
      </c>
      <c r="E257" s="2" t="s">
        <v>18</v>
      </c>
      <c r="F257" s="2">
        <v>4</v>
      </c>
      <c r="G257" s="11">
        <v>4</v>
      </c>
      <c r="H257" s="22">
        <f t="shared" si="9"/>
        <v>1.1299999999999999</v>
      </c>
      <c r="I257" s="22">
        <f t="shared" si="10"/>
        <v>1.145</v>
      </c>
      <c r="J257" s="22">
        <f t="shared" si="11"/>
        <v>1.17</v>
      </c>
      <c r="K257" s="22">
        <v>1.1299999999999999</v>
      </c>
      <c r="L257" s="22">
        <v>1.17</v>
      </c>
      <c r="M257" s="22">
        <v>1.1499999999999999</v>
      </c>
      <c r="N257" s="22">
        <v>1.1299999999999999</v>
      </c>
    </row>
    <row r="258" spans="1:14" x14ac:dyDescent="0.25">
      <c r="A258" s="2">
        <v>18</v>
      </c>
      <c r="B258" s="8" t="s">
        <v>28</v>
      </c>
      <c r="C258" s="2" t="s">
        <v>67</v>
      </c>
      <c r="D258" s="2" t="s">
        <v>17</v>
      </c>
      <c r="E258" s="2" t="s">
        <v>18</v>
      </c>
      <c r="F258" s="2">
        <v>4</v>
      </c>
      <c r="G258" s="11">
        <v>4</v>
      </c>
      <c r="H258" s="22">
        <f t="shared" si="9"/>
        <v>0</v>
      </c>
      <c r="I258" s="22">
        <f t="shared" si="10"/>
        <v>0</v>
      </c>
      <c r="J258" s="22">
        <f t="shared" si="11"/>
        <v>0</v>
      </c>
      <c r="K258" s="22">
        <v>0</v>
      </c>
      <c r="L258" s="22">
        <v>0</v>
      </c>
      <c r="M258" s="22">
        <v>0</v>
      </c>
      <c r="N258" s="22">
        <v>0</v>
      </c>
    </row>
    <row r="259" spans="1:14" x14ac:dyDescent="0.25">
      <c r="A259" s="2">
        <v>18</v>
      </c>
      <c r="B259" s="8" t="s">
        <v>28</v>
      </c>
      <c r="C259" s="2" t="s">
        <v>67</v>
      </c>
      <c r="D259" s="2" t="s">
        <v>49</v>
      </c>
      <c r="E259" s="2" t="s">
        <v>18</v>
      </c>
      <c r="F259" s="2">
        <v>2</v>
      </c>
      <c r="G259" s="11">
        <v>2</v>
      </c>
      <c r="H259" s="22">
        <f t="shared" si="9"/>
        <v>0</v>
      </c>
      <c r="I259" s="22">
        <f t="shared" si="10"/>
        <v>0</v>
      </c>
      <c r="J259" s="22">
        <f t="shared" si="11"/>
        <v>0</v>
      </c>
      <c r="K259" s="22"/>
      <c r="L259" s="22">
        <v>0</v>
      </c>
      <c r="M259" s="22"/>
      <c r="N259" s="22">
        <v>0</v>
      </c>
    </row>
    <row r="260" spans="1:14" x14ac:dyDescent="0.25">
      <c r="A260" s="2">
        <v>18</v>
      </c>
      <c r="B260" s="8" t="s">
        <v>28</v>
      </c>
      <c r="C260" s="2" t="s">
        <v>67</v>
      </c>
      <c r="D260" s="2" t="s">
        <v>50</v>
      </c>
      <c r="E260" s="2" t="s">
        <v>18</v>
      </c>
      <c r="F260" s="2">
        <v>2</v>
      </c>
      <c r="G260" s="11">
        <v>2</v>
      </c>
      <c r="H260" s="22">
        <f t="shared" si="9"/>
        <v>0</v>
      </c>
      <c r="I260" s="22">
        <f t="shared" si="10"/>
        <v>0</v>
      </c>
      <c r="J260" s="22">
        <f t="shared" si="11"/>
        <v>0</v>
      </c>
      <c r="K260" s="22"/>
      <c r="L260" s="22">
        <v>0</v>
      </c>
      <c r="M260" s="22"/>
      <c r="N260" s="22">
        <v>0</v>
      </c>
    </row>
    <row r="261" spans="1:14" x14ac:dyDescent="0.25">
      <c r="A261" s="2">
        <v>18</v>
      </c>
      <c r="B261" s="8" t="s">
        <v>28</v>
      </c>
      <c r="C261" s="2" t="s">
        <v>67</v>
      </c>
      <c r="D261" s="2" t="s">
        <v>19</v>
      </c>
      <c r="E261" s="2" t="s">
        <v>19</v>
      </c>
      <c r="F261" s="2">
        <v>4</v>
      </c>
      <c r="G261" s="11">
        <v>4</v>
      </c>
      <c r="H261" s="22">
        <f t="shared" si="9"/>
        <v>6.97</v>
      </c>
      <c r="I261" s="22">
        <f t="shared" si="10"/>
        <v>7.13</v>
      </c>
      <c r="J261" s="22">
        <f t="shared" si="11"/>
        <v>7.29</v>
      </c>
      <c r="K261" s="22">
        <v>7.01</v>
      </c>
      <c r="L261" s="22">
        <v>6.97</v>
      </c>
      <c r="M261" s="22">
        <v>7.25</v>
      </c>
      <c r="N261" s="22">
        <v>7.29</v>
      </c>
    </row>
    <row r="262" spans="1:14" x14ac:dyDescent="0.25">
      <c r="A262" s="2">
        <v>18</v>
      </c>
      <c r="B262" s="8" t="s">
        <v>28</v>
      </c>
      <c r="C262" s="2" t="s">
        <v>67</v>
      </c>
      <c r="D262" s="2" t="s">
        <v>51</v>
      </c>
      <c r="E262" s="2" t="s">
        <v>18</v>
      </c>
      <c r="F262" s="2">
        <v>2</v>
      </c>
      <c r="G262" s="11">
        <v>2</v>
      </c>
      <c r="H262" s="22">
        <f t="shared" ref="H262:H272" si="12">MIN(K262:N262)</f>
        <v>0</v>
      </c>
      <c r="I262" s="22">
        <f t="shared" ref="I262:I272" si="13">AVERAGE(K262:N262)</f>
        <v>0</v>
      </c>
      <c r="J262" s="22">
        <f t="shared" ref="J262:J272" si="14">MAX(K262:N262)</f>
        <v>0</v>
      </c>
      <c r="K262" s="22"/>
      <c r="L262" s="22">
        <v>0</v>
      </c>
      <c r="M262" s="22"/>
      <c r="N262" s="22">
        <v>0</v>
      </c>
    </row>
    <row r="263" spans="1:14" x14ac:dyDescent="0.25">
      <c r="A263" s="2">
        <v>18</v>
      </c>
      <c r="B263" s="8" t="s">
        <v>28</v>
      </c>
      <c r="C263" s="2" t="s">
        <v>67</v>
      </c>
      <c r="D263" s="2" t="s">
        <v>52</v>
      </c>
      <c r="E263" s="2" t="s">
        <v>18</v>
      </c>
      <c r="F263" s="2">
        <v>4</v>
      </c>
      <c r="G263" s="11">
        <v>4</v>
      </c>
      <c r="H263" s="22">
        <f t="shared" si="12"/>
        <v>1.1000000000000001</v>
      </c>
      <c r="I263" s="22">
        <f t="shared" si="13"/>
        <v>1.1499999999999999</v>
      </c>
      <c r="J263" s="22">
        <f t="shared" si="14"/>
        <v>1.3</v>
      </c>
      <c r="K263" s="22">
        <v>1.1000000000000001</v>
      </c>
      <c r="L263" s="22">
        <v>1.1000000000000001</v>
      </c>
      <c r="M263" s="22">
        <v>1.3</v>
      </c>
      <c r="N263" s="22">
        <v>1.1000000000000001</v>
      </c>
    </row>
    <row r="264" spans="1:14" x14ac:dyDescent="0.25">
      <c r="A264" s="2">
        <v>18</v>
      </c>
      <c r="B264" s="8" t="s">
        <v>28</v>
      </c>
      <c r="C264" s="2" t="s">
        <v>67</v>
      </c>
      <c r="D264" s="2" t="s">
        <v>53</v>
      </c>
      <c r="E264" s="2" t="s">
        <v>18</v>
      </c>
      <c r="F264" s="2">
        <v>4</v>
      </c>
      <c r="G264" s="11">
        <v>4</v>
      </c>
      <c r="H264" s="22">
        <f t="shared" si="12"/>
        <v>68.2</v>
      </c>
      <c r="I264" s="22">
        <f t="shared" si="13"/>
        <v>75.575000000000003</v>
      </c>
      <c r="J264" s="22">
        <f t="shared" si="14"/>
        <v>86.9</v>
      </c>
      <c r="K264" s="22">
        <v>69.099999999999994</v>
      </c>
      <c r="L264" s="22">
        <v>78.099999999999994</v>
      </c>
      <c r="M264" s="22">
        <v>86.9</v>
      </c>
      <c r="N264" s="22">
        <v>68.2</v>
      </c>
    </row>
    <row r="265" spans="1:14" x14ac:dyDescent="0.25">
      <c r="A265" s="2">
        <v>18</v>
      </c>
      <c r="B265" s="8" t="s">
        <v>28</v>
      </c>
      <c r="C265" s="2" t="s">
        <v>67</v>
      </c>
      <c r="D265" s="2" t="s">
        <v>54</v>
      </c>
      <c r="E265" s="2" t="s">
        <v>18</v>
      </c>
      <c r="F265" s="2">
        <v>4</v>
      </c>
      <c r="G265" s="11">
        <v>4</v>
      </c>
      <c r="H265" s="22">
        <f t="shared" si="12"/>
        <v>6.5</v>
      </c>
      <c r="I265" s="22">
        <f t="shared" si="13"/>
        <v>6.95</v>
      </c>
      <c r="J265" s="22">
        <f t="shared" si="14"/>
        <v>7.4</v>
      </c>
      <c r="K265" s="22">
        <v>7.2</v>
      </c>
      <c r="L265" s="22">
        <v>7.4</v>
      </c>
      <c r="M265" s="22">
        <v>6.5</v>
      </c>
      <c r="N265" s="22">
        <v>6.7</v>
      </c>
    </row>
    <row r="266" spans="1:14" x14ac:dyDescent="0.25">
      <c r="A266" s="2">
        <v>18</v>
      </c>
      <c r="B266" s="8" t="s">
        <v>28</v>
      </c>
      <c r="C266" s="2" t="s">
        <v>67</v>
      </c>
      <c r="D266" s="2" t="s">
        <v>55</v>
      </c>
      <c r="E266" s="2" t="s">
        <v>18</v>
      </c>
      <c r="F266" s="2">
        <v>2</v>
      </c>
      <c r="G266" s="11">
        <v>2</v>
      </c>
      <c r="H266" s="22">
        <f t="shared" si="12"/>
        <v>0</v>
      </c>
      <c r="I266" s="22">
        <f t="shared" si="13"/>
        <v>0</v>
      </c>
      <c r="J266" s="22">
        <f t="shared" si="14"/>
        <v>0</v>
      </c>
      <c r="K266" s="22"/>
      <c r="L266" s="22">
        <v>0</v>
      </c>
      <c r="M266" s="22"/>
      <c r="N266" s="22">
        <v>0</v>
      </c>
    </row>
    <row r="267" spans="1:14" x14ac:dyDescent="0.25">
      <c r="A267" s="2">
        <v>18</v>
      </c>
      <c r="B267" s="8" t="s">
        <v>28</v>
      </c>
      <c r="C267" s="2" t="s">
        <v>67</v>
      </c>
      <c r="D267" s="2" t="s">
        <v>56</v>
      </c>
      <c r="E267" s="2" t="s">
        <v>18</v>
      </c>
      <c r="F267" s="2">
        <v>2</v>
      </c>
      <c r="G267" s="11">
        <v>4</v>
      </c>
      <c r="H267" s="22">
        <f t="shared" si="12"/>
        <v>517</v>
      </c>
      <c r="I267" s="22">
        <f t="shared" si="13"/>
        <v>531.75</v>
      </c>
      <c r="J267" s="22">
        <f t="shared" si="14"/>
        <v>539</v>
      </c>
      <c r="K267" s="22">
        <v>539</v>
      </c>
      <c r="L267" s="22">
        <v>534</v>
      </c>
      <c r="M267" s="22">
        <v>537</v>
      </c>
      <c r="N267" s="22">
        <v>517</v>
      </c>
    </row>
    <row r="268" spans="1:14" x14ac:dyDescent="0.25">
      <c r="A268" s="2">
        <v>18</v>
      </c>
      <c r="B268" s="8" t="s">
        <v>28</v>
      </c>
      <c r="C268" s="2" t="s">
        <v>67</v>
      </c>
      <c r="D268" s="2" t="s">
        <v>57</v>
      </c>
      <c r="E268" s="2" t="s">
        <v>18</v>
      </c>
      <c r="F268" s="2">
        <v>4</v>
      </c>
      <c r="G268" s="11">
        <v>4</v>
      </c>
      <c r="H268" s="22">
        <f t="shared" si="12"/>
        <v>3</v>
      </c>
      <c r="I268" s="22">
        <f t="shared" si="13"/>
        <v>3.5</v>
      </c>
      <c r="J268" s="22">
        <f t="shared" si="14"/>
        <v>4</v>
      </c>
      <c r="K268" s="22">
        <v>3</v>
      </c>
      <c r="L268" s="22">
        <v>3</v>
      </c>
      <c r="M268" s="22">
        <v>4</v>
      </c>
      <c r="N268" s="22">
        <v>4</v>
      </c>
    </row>
    <row r="269" spans="1:14" x14ac:dyDescent="0.25">
      <c r="A269" s="2">
        <v>18</v>
      </c>
      <c r="B269" s="8" t="s">
        <v>28</v>
      </c>
      <c r="C269" s="2" t="s">
        <v>67</v>
      </c>
      <c r="D269" s="2" t="s">
        <v>58</v>
      </c>
      <c r="E269" s="2" t="s">
        <v>18</v>
      </c>
      <c r="F269" s="2">
        <v>2</v>
      </c>
      <c r="G269" s="11">
        <v>2</v>
      </c>
      <c r="H269" s="22">
        <f t="shared" si="12"/>
        <v>0</v>
      </c>
      <c r="I269" s="22">
        <f t="shared" si="13"/>
        <v>0</v>
      </c>
      <c r="J269" s="22">
        <f t="shared" si="14"/>
        <v>0</v>
      </c>
      <c r="K269" s="22"/>
      <c r="L269" s="22">
        <v>0</v>
      </c>
      <c r="M269" s="22"/>
      <c r="N269" s="22">
        <v>0</v>
      </c>
    </row>
    <row r="270" spans="1:14" x14ac:dyDescent="0.25">
      <c r="A270" s="2">
        <v>18</v>
      </c>
      <c r="B270" s="8" t="s">
        <v>28</v>
      </c>
      <c r="C270" s="2" t="s">
        <v>67</v>
      </c>
      <c r="D270" s="2" t="s">
        <v>59</v>
      </c>
      <c r="E270" s="2" t="s">
        <v>18</v>
      </c>
      <c r="F270" s="2">
        <v>4</v>
      </c>
      <c r="G270" s="11">
        <v>4</v>
      </c>
      <c r="H270" s="22">
        <f t="shared" si="12"/>
        <v>0</v>
      </c>
      <c r="I270" s="22">
        <f t="shared" si="13"/>
        <v>0</v>
      </c>
      <c r="J270" s="22">
        <f t="shared" si="14"/>
        <v>0</v>
      </c>
      <c r="K270" s="22">
        <v>0</v>
      </c>
      <c r="L270" s="22">
        <v>0</v>
      </c>
      <c r="M270" s="22">
        <v>0</v>
      </c>
      <c r="N270" s="22">
        <v>0</v>
      </c>
    </row>
    <row r="271" spans="1:14" x14ac:dyDescent="0.25">
      <c r="A271" s="2">
        <v>18</v>
      </c>
      <c r="B271" s="8" t="s">
        <v>28</v>
      </c>
      <c r="C271" s="2" t="s">
        <v>67</v>
      </c>
      <c r="D271" s="2" t="s">
        <v>60</v>
      </c>
      <c r="E271" s="2" t="s">
        <v>18</v>
      </c>
      <c r="F271" s="2">
        <v>2</v>
      </c>
      <c r="G271" s="11">
        <v>2</v>
      </c>
      <c r="H271" s="22">
        <f t="shared" si="12"/>
        <v>0</v>
      </c>
      <c r="I271" s="22">
        <f t="shared" si="13"/>
        <v>0</v>
      </c>
      <c r="J271" s="22">
        <f t="shared" si="14"/>
        <v>0</v>
      </c>
      <c r="K271" s="22"/>
      <c r="L271" s="22">
        <v>0</v>
      </c>
      <c r="M271" s="22"/>
      <c r="N271" s="22">
        <v>0</v>
      </c>
    </row>
    <row r="272" spans="1:14" x14ac:dyDescent="0.25">
      <c r="A272" s="2">
        <v>18</v>
      </c>
      <c r="B272" s="8" t="s">
        <v>28</v>
      </c>
      <c r="C272" s="2" t="s">
        <v>67</v>
      </c>
      <c r="D272" s="2" t="s">
        <v>61</v>
      </c>
      <c r="E272" s="2" t="s">
        <v>18</v>
      </c>
      <c r="F272" s="2">
        <v>2</v>
      </c>
      <c r="G272" s="11">
        <v>2</v>
      </c>
      <c r="H272" s="22">
        <f t="shared" si="12"/>
        <v>0</v>
      </c>
      <c r="I272" s="22">
        <f t="shared" si="13"/>
        <v>3.5000000000000001E-3</v>
      </c>
      <c r="J272" s="22">
        <f t="shared" si="14"/>
        <v>7.0000000000000001E-3</v>
      </c>
      <c r="K272" s="22"/>
      <c r="L272" s="22">
        <v>0</v>
      </c>
      <c r="M272" s="22"/>
      <c r="N272" s="22">
        <f>7/1000</f>
        <v>7.0000000000000001E-3</v>
      </c>
    </row>
    <row r="273" spans="1:14" x14ac:dyDescent="0.25">
      <c r="A273" s="5">
        <v>19</v>
      </c>
      <c r="B273" s="5" t="s">
        <v>28</v>
      </c>
      <c r="C273" s="5" t="s">
        <v>68</v>
      </c>
      <c r="D273" s="5" t="s">
        <v>30</v>
      </c>
      <c r="E273" s="5" t="s">
        <v>18</v>
      </c>
      <c r="F273" s="5">
        <v>4</v>
      </c>
      <c r="G273" s="3">
        <v>0</v>
      </c>
      <c r="H273" s="23"/>
      <c r="I273" s="23"/>
      <c r="J273" s="23"/>
      <c r="K273" s="23"/>
      <c r="L273" s="23"/>
      <c r="M273" s="23"/>
      <c r="N273" s="23"/>
    </row>
    <row r="274" spans="1:14" x14ac:dyDescent="0.25">
      <c r="A274" s="5">
        <v>19</v>
      </c>
      <c r="B274" s="5" t="s">
        <v>28</v>
      </c>
      <c r="C274" s="5" t="s">
        <v>68</v>
      </c>
      <c r="D274" s="5" t="s">
        <v>31</v>
      </c>
      <c r="E274" s="5" t="s">
        <v>18</v>
      </c>
      <c r="F274" s="5">
        <v>2</v>
      </c>
      <c r="G274" s="3">
        <v>0</v>
      </c>
      <c r="H274" s="23"/>
      <c r="I274" s="23"/>
      <c r="J274" s="23"/>
      <c r="K274" s="23"/>
      <c r="L274" s="23"/>
      <c r="M274" s="23"/>
      <c r="N274" s="23"/>
    </row>
    <row r="275" spans="1:14" x14ac:dyDescent="0.25">
      <c r="A275" s="5">
        <v>19</v>
      </c>
      <c r="B275" s="5" t="s">
        <v>28</v>
      </c>
      <c r="C275" s="5" t="s">
        <v>68</v>
      </c>
      <c r="D275" s="5" t="s">
        <v>32</v>
      </c>
      <c r="E275" s="5" t="s">
        <v>18</v>
      </c>
      <c r="F275" s="5">
        <v>2</v>
      </c>
      <c r="G275" s="3">
        <v>0</v>
      </c>
      <c r="H275" s="23"/>
      <c r="I275" s="23"/>
      <c r="J275" s="23"/>
      <c r="K275" s="23"/>
      <c r="L275" s="23"/>
      <c r="M275" s="23"/>
      <c r="N275" s="23"/>
    </row>
    <row r="276" spans="1:14" x14ac:dyDescent="0.25">
      <c r="A276" s="5">
        <v>19</v>
      </c>
      <c r="B276" s="5" t="s">
        <v>28</v>
      </c>
      <c r="C276" s="5" t="s">
        <v>68</v>
      </c>
      <c r="D276" s="5" t="s">
        <v>33</v>
      </c>
      <c r="E276" s="5" t="s">
        <v>18</v>
      </c>
      <c r="F276" s="5">
        <v>2</v>
      </c>
      <c r="G276" s="3">
        <v>0</v>
      </c>
      <c r="H276" s="23"/>
      <c r="I276" s="23"/>
      <c r="J276" s="23"/>
      <c r="K276" s="23"/>
      <c r="L276" s="23"/>
      <c r="M276" s="23"/>
      <c r="N276" s="23"/>
    </row>
    <row r="277" spans="1:14" x14ac:dyDescent="0.25">
      <c r="A277" s="5">
        <v>19</v>
      </c>
      <c r="B277" s="5" t="s">
        <v>28</v>
      </c>
      <c r="C277" s="5" t="s">
        <v>68</v>
      </c>
      <c r="D277" s="5" t="s">
        <v>34</v>
      </c>
      <c r="E277" s="5" t="s">
        <v>18</v>
      </c>
      <c r="F277" s="5">
        <v>2</v>
      </c>
      <c r="G277" s="3">
        <v>0</v>
      </c>
      <c r="H277" s="23"/>
      <c r="I277" s="23"/>
      <c r="J277" s="23"/>
      <c r="K277" s="23"/>
      <c r="L277" s="23"/>
      <c r="M277" s="23"/>
      <c r="N277" s="23"/>
    </row>
    <row r="278" spans="1:14" x14ac:dyDescent="0.25">
      <c r="A278" s="5">
        <v>19</v>
      </c>
      <c r="B278" s="5" t="s">
        <v>28</v>
      </c>
      <c r="C278" s="5" t="s">
        <v>68</v>
      </c>
      <c r="D278" s="5" t="s">
        <v>35</v>
      </c>
      <c r="E278" s="5" t="s">
        <v>18</v>
      </c>
      <c r="F278" s="5">
        <v>2</v>
      </c>
      <c r="G278" s="3">
        <v>0</v>
      </c>
      <c r="H278" s="23"/>
      <c r="I278" s="23"/>
      <c r="J278" s="23"/>
      <c r="K278" s="23"/>
      <c r="L278" s="23"/>
      <c r="M278" s="23"/>
      <c r="N278" s="23"/>
    </row>
    <row r="279" spans="1:14" x14ac:dyDescent="0.25">
      <c r="A279" s="5">
        <v>19</v>
      </c>
      <c r="B279" s="5" t="s">
        <v>28</v>
      </c>
      <c r="C279" s="5" t="s">
        <v>68</v>
      </c>
      <c r="D279" s="5" t="s">
        <v>36</v>
      </c>
      <c r="E279" s="5" t="s">
        <v>18</v>
      </c>
      <c r="F279" s="5">
        <v>4</v>
      </c>
      <c r="G279" s="3">
        <v>0</v>
      </c>
      <c r="H279" s="23"/>
      <c r="I279" s="23"/>
      <c r="J279" s="23"/>
      <c r="K279" s="23"/>
      <c r="L279" s="23"/>
      <c r="M279" s="23"/>
      <c r="N279" s="23"/>
    </row>
    <row r="280" spans="1:14" x14ac:dyDescent="0.25">
      <c r="A280" s="5">
        <v>19</v>
      </c>
      <c r="B280" s="5" t="s">
        <v>28</v>
      </c>
      <c r="C280" s="5" t="s">
        <v>68</v>
      </c>
      <c r="D280" s="5" t="s">
        <v>37</v>
      </c>
      <c r="E280" s="5" t="s">
        <v>18</v>
      </c>
      <c r="F280" s="5">
        <v>4</v>
      </c>
      <c r="G280" s="3">
        <v>0</v>
      </c>
      <c r="H280" s="23"/>
      <c r="I280" s="23"/>
      <c r="J280" s="23"/>
      <c r="K280" s="23"/>
      <c r="L280" s="23"/>
      <c r="M280" s="23"/>
      <c r="N280" s="23"/>
    </row>
    <row r="281" spans="1:14" x14ac:dyDescent="0.25">
      <c r="A281" s="5">
        <v>19</v>
      </c>
      <c r="B281" s="5" t="s">
        <v>28</v>
      </c>
      <c r="C281" s="5" t="s">
        <v>68</v>
      </c>
      <c r="D281" s="5" t="s">
        <v>38</v>
      </c>
      <c r="E281" s="5" t="s">
        <v>18</v>
      </c>
      <c r="F281" s="5">
        <v>2</v>
      </c>
      <c r="G281" s="3">
        <v>0</v>
      </c>
      <c r="H281" s="23"/>
      <c r="I281" s="23"/>
      <c r="J281" s="23"/>
      <c r="K281" s="23"/>
      <c r="L281" s="23"/>
      <c r="M281" s="23"/>
      <c r="N281" s="23"/>
    </row>
    <row r="282" spans="1:14" x14ac:dyDescent="0.25">
      <c r="A282" s="5">
        <v>19</v>
      </c>
      <c r="B282" s="5" t="s">
        <v>28</v>
      </c>
      <c r="C282" s="5" t="s">
        <v>68</v>
      </c>
      <c r="D282" s="5" t="s">
        <v>39</v>
      </c>
      <c r="E282" s="5" t="s">
        <v>18</v>
      </c>
      <c r="F282" s="5">
        <v>2</v>
      </c>
      <c r="G282" s="3">
        <v>0</v>
      </c>
      <c r="H282" s="23"/>
      <c r="I282" s="23"/>
      <c r="J282" s="23"/>
      <c r="K282" s="23"/>
      <c r="L282" s="23"/>
      <c r="M282" s="23"/>
      <c r="N282" s="23"/>
    </row>
    <row r="283" spans="1:14" x14ac:dyDescent="0.25">
      <c r="A283" s="5">
        <v>19</v>
      </c>
      <c r="B283" s="5" t="s">
        <v>28</v>
      </c>
      <c r="C283" s="5" t="s">
        <v>68</v>
      </c>
      <c r="D283" s="5" t="s">
        <v>40</v>
      </c>
      <c r="E283" s="5" t="s">
        <v>16</v>
      </c>
      <c r="F283" s="5">
        <v>4</v>
      </c>
      <c r="G283" s="3">
        <v>0</v>
      </c>
      <c r="H283" s="23"/>
      <c r="I283" s="23"/>
      <c r="J283" s="23"/>
      <c r="K283" s="23"/>
      <c r="L283" s="23"/>
      <c r="M283" s="23"/>
      <c r="N283" s="23"/>
    </row>
    <row r="284" spans="1:14" x14ac:dyDescent="0.25">
      <c r="A284" s="5">
        <v>19</v>
      </c>
      <c r="B284" s="5" t="s">
        <v>28</v>
      </c>
      <c r="C284" s="5" t="s">
        <v>68</v>
      </c>
      <c r="D284" s="5" t="s">
        <v>41</v>
      </c>
      <c r="E284" s="5" t="s">
        <v>18</v>
      </c>
      <c r="F284" s="5">
        <v>2</v>
      </c>
      <c r="G284" s="3">
        <v>0</v>
      </c>
      <c r="H284" s="23"/>
      <c r="I284" s="23"/>
      <c r="J284" s="23"/>
      <c r="K284" s="23"/>
      <c r="L284" s="23"/>
      <c r="M284" s="23"/>
      <c r="N284" s="23"/>
    </row>
    <row r="285" spans="1:14" x14ac:dyDescent="0.25">
      <c r="A285" s="5">
        <v>19</v>
      </c>
      <c r="B285" s="5" t="s">
        <v>28</v>
      </c>
      <c r="C285" s="5" t="s">
        <v>68</v>
      </c>
      <c r="D285" s="5" t="s">
        <v>42</v>
      </c>
      <c r="E285" s="5" t="s">
        <v>18</v>
      </c>
      <c r="F285" s="5">
        <v>2</v>
      </c>
      <c r="G285" s="3">
        <v>0</v>
      </c>
      <c r="H285" s="23"/>
      <c r="I285" s="23"/>
      <c r="J285" s="23"/>
      <c r="K285" s="23"/>
      <c r="L285" s="23"/>
      <c r="M285" s="23"/>
      <c r="N285" s="23"/>
    </row>
    <row r="286" spans="1:14" x14ac:dyDescent="0.25">
      <c r="A286" s="5">
        <v>19</v>
      </c>
      <c r="B286" s="5" t="s">
        <v>28</v>
      </c>
      <c r="C286" s="5" t="s">
        <v>68</v>
      </c>
      <c r="D286" s="5" t="s">
        <v>43</v>
      </c>
      <c r="E286" s="5" t="s">
        <v>18</v>
      </c>
      <c r="F286" s="5">
        <v>4</v>
      </c>
      <c r="G286" s="3">
        <v>0</v>
      </c>
      <c r="H286" s="23"/>
      <c r="I286" s="23"/>
      <c r="J286" s="23"/>
      <c r="K286" s="23"/>
      <c r="L286" s="23"/>
      <c r="M286" s="23"/>
      <c r="N286" s="23"/>
    </row>
    <row r="287" spans="1:14" x14ac:dyDescent="0.25">
      <c r="A287" s="5">
        <v>19</v>
      </c>
      <c r="B287" s="5" t="s">
        <v>28</v>
      </c>
      <c r="C287" s="5" t="s">
        <v>68</v>
      </c>
      <c r="D287" s="5" t="s">
        <v>44</v>
      </c>
      <c r="E287" s="5" t="s">
        <v>18</v>
      </c>
      <c r="F287" s="5">
        <v>2</v>
      </c>
      <c r="G287" s="3">
        <v>0</v>
      </c>
      <c r="H287" s="23"/>
      <c r="I287" s="23"/>
      <c r="J287" s="23"/>
      <c r="K287" s="23"/>
      <c r="L287" s="23"/>
      <c r="M287" s="23"/>
      <c r="N287" s="23"/>
    </row>
    <row r="288" spans="1:14" x14ac:dyDescent="0.25">
      <c r="A288" s="5">
        <v>19</v>
      </c>
      <c r="B288" s="5" t="s">
        <v>28</v>
      </c>
      <c r="C288" s="5" t="s">
        <v>68</v>
      </c>
      <c r="D288" s="5" t="s">
        <v>45</v>
      </c>
      <c r="E288" s="5" t="s">
        <v>18</v>
      </c>
      <c r="F288" s="5">
        <v>4</v>
      </c>
      <c r="G288" s="3">
        <v>0</v>
      </c>
      <c r="H288" s="23"/>
      <c r="I288" s="23"/>
      <c r="J288" s="23"/>
      <c r="K288" s="23"/>
      <c r="L288" s="23"/>
      <c r="M288" s="23"/>
      <c r="N288" s="23"/>
    </row>
    <row r="289" spans="1:14" x14ac:dyDescent="0.25">
      <c r="A289" s="5">
        <v>19</v>
      </c>
      <c r="B289" s="5" t="s">
        <v>28</v>
      </c>
      <c r="C289" s="5" t="s">
        <v>68</v>
      </c>
      <c r="D289" s="5" t="s">
        <v>46</v>
      </c>
      <c r="E289" s="5" t="s">
        <v>18</v>
      </c>
      <c r="F289" s="5">
        <v>4</v>
      </c>
      <c r="G289" s="3">
        <v>0</v>
      </c>
      <c r="H289" s="23"/>
      <c r="I289" s="23"/>
      <c r="J289" s="23"/>
      <c r="K289" s="23"/>
      <c r="L289" s="23"/>
      <c r="M289" s="23"/>
      <c r="N289" s="23"/>
    </row>
    <row r="290" spans="1:14" x14ac:dyDescent="0.25">
      <c r="A290" s="5">
        <v>19</v>
      </c>
      <c r="B290" s="5" t="s">
        <v>28</v>
      </c>
      <c r="C290" s="5" t="s">
        <v>68</v>
      </c>
      <c r="D290" s="5" t="s">
        <v>47</v>
      </c>
      <c r="E290" s="5" t="s">
        <v>18</v>
      </c>
      <c r="F290" s="5">
        <v>2</v>
      </c>
      <c r="G290" s="3">
        <v>0</v>
      </c>
      <c r="H290" s="23"/>
      <c r="I290" s="23"/>
      <c r="J290" s="23"/>
      <c r="K290" s="23"/>
      <c r="L290" s="23"/>
      <c r="M290" s="23"/>
      <c r="N290" s="23"/>
    </row>
    <row r="291" spans="1:14" x14ac:dyDescent="0.25">
      <c r="A291" s="5">
        <v>19</v>
      </c>
      <c r="B291" s="5" t="s">
        <v>28</v>
      </c>
      <c r="C291" s="5" t="s">
        <v>68</v>
      </c>
      <c r="D291" s="5" t="s">
        <v>48</v>
      </c>
      <c r="E291" s="5" t="s">
        <v>18</v>
      </c>
      <c r="F291" s="5">
        <v>4</v>
      </c>
      <c r="G291" s="3">
        <v>0</v>
      </c>
      <c r="H291" s="23"/>
      <c r="I291" s="23"/>
      <c r="J291" s="23"/>
      <c r="K291" s="23"/>
      <c r="L291" s="23"/>
      <c r="M291" s="23"/>
      <c r="N291" s="23"/>
    </row>
    <row r="292" spans="1:14" x14ac:dyDescent="0.25">
      <c r="A292" s="5">
        <v>19</v>
      </c>
      <c r="B292" s="5" t="s">
        <v>28</v>
      </c>
      <c r="C292" s="5" t="s">
        <v>68</v>
      </c>
      <c r="D292" s="5" t="s">
        <v>17</v>
      </c>
      <c r="E292" s="5" t="s">
        <v>18</v>
      </c>
      <c r="F292" s="5">
        <v>4</v>
      </c>
      <c r="G292" s="3">
        <v>0</v>
      </c>
      <c r="H292" s="23"/>
      <c r="I292" s="23"/>
      <c r="J292" s="23"/>
      <c r="K292" s="23"/>
      <c r="L292" s="23"/>
      <c r="M292" s="23"/>
      <c r="N292" s="23"/>
    </row>
    <row r="293" spans="1:14" x14ac:dyDescent="0.25">
      <c r="A293" s="5">
        <v>19</v>
      </c>
      <c r="B293" s="5" t="s">
        <v>28</v>
      </c>
      <c r="C293" s="5" t="s">
        <v>68</v>
      </c>
      <c r="D293" s="5" t="s">
        <v>49</v>
      </c>
      <c r="E293" s="5" t="s">
        <v>18</v>
      </c>
      <c r="F293" s="5">
        <v>2</v>
      </c>
      <c r="G293" s="3">
        <v>0</v>
      </c>
      <c r="H293" s="23"/>
      <c r="I293" s="23"/>
      <c r="J293" s="23"/>
      <c r="K293" s="23"/>
      <c r="L293" s="23"/>
      <c r="M293" s="23"/>
      <c r="N293" s="23"/>
    </row>
    <row r="294" spans="1:14" x14ac:dyDescent="0.25">
      <c r="A294" s="5">
        <v>19</v>
      </c>
      <c r="B294" s="5" t="s">
        <v>28</v>
      </c>
      <c r="C294" s="5" t="s">
        <v>68</v>
      </c>
      <c r="D294" s="5" t="s">
        <v>50</v>
      </c>
      <c r="E294" s="5" t="s">
        <v>18</v>
      </c>
      <c r="F294" s="5">
        <v>2</v>
      </c>
      <c r="G294" s="3">
        <v>0</v>
      </c>
      <c r="H294" s="23"/>
      <c r="I294" s="23"/>
      <c r="J294" s="23"/>
      <c r="K294" s="23"/>
      <c r="L294" s="23"/>
      <c r="M294" s="23"/>
      <c r="N294" s="23"/>
    </row>
    <row r="295" spans="1:14" x14ac:dyDescent="0.25">
      <c r="A295" s="5">
        <v>19</v>
      </c>
      <c r="B295" s="5" t="s">
        <v>28</v>
      </c>
      <c r="C295" s="5" t="s">
        <v>68</v>
      </c>
      <c r="D295" s="5" t="s">
        <v>19</v>
      </c>
      <c r="E295" s="5" t="s">
        <v>19</v>
      </c>
      <c r="F295" s="5">
        <v>4</v>
      </c>
      <c r="G295" s="3">
        <v>0</v>
      </c>
      <c r="H295" s="23"/>
      <c r="I295" s="23"/>
      <c r="J295" s="23"/>
      <c r="K295" s="23"/>
      <c r="L295" s="23"/>
      <c r="M295" s="23"/>
      <c r="N295" s="23"/>
    </row>
    <row r="296" spans="1:14" x14ac:dyDescent="0.25">
      <c r="A296" s="5">
        <v>19</v>
      </c>
      <c r="B296" s="5" t="s">
        <v>28</v>
      </c>
      <c r="C296" s="5" t="s">
        <v>68</v>
      </c>
      <c r="D296" s="5" t="s">
        <v>51</v>
      </c>
      <c r="E296" s="5" t="s">
        <v>18</v>
      </c>
      <c r="F296" s="5">
        <v>2</v>
      </c>
      <c r="G296" s="3">
        <v>0</v>
      </c>
      <c r="H296" s="23"/>
      <c r="I296" s="23"/>
      <c r="J296" s="23"/>
      <c r="K296" s="23"/>
      <c r="L296" s="23"/>
      <c r="M296" s="23"/>
      <c r="N296" s="23"/>
    </row>
    <row r="297" spans="1:14" x14ac:dyDescent="0.25">
      <c r="A297" s="5">
        <v>19</v>
      </c>
      <c r="B297" s="5" t="s">
        <v>28</v>
      </c>
      <c r="C297" s="5" t="s">
        <v>68</v>
      </c>
      <c r="D297" s="5" t="s">
        <v>52</v>
      </c>
      <c r="E297" s="5" t="s">
        <v>18</v>
      </c>
      <c r="F297" s="5">
        <v>4</v>
      </c>
      <c r="G297" s="3">
        <v>0</v>
      </c>
      <c r="H297" s="23"/>
      <c r="I297" s="23"/>
      <c r="J297" s="23"/>
      <c r="K297" s="23"/>
      <c r="L297" s="23"/>
      <c r="M297" s="23"/>
      <c r="N297" s="23"/>
    </row>
    <row r="298" spans="1:14" x14ac:dyDescent="0.25">
      <c r="A298" s="5">
        <v>19</v>
      </c>
      <c r="B298" s="5" t="s">
        <v>28</v>
      </c>
      <c r="C298" s="5" t="s">
        <v>68</v>
      </c>
      <c r="D298" s="5" t="s">
        <v>53</v>
      </c>
      <c r="E298" s="5" t="s">
        <v>18</v>
      </c>
      <c r="F298" s="5">
        <v>4</v>
      </c>
      <c r="G298" s="3">
        <v>0</v>
      </c>
      <c r="H298" s="23"/>
      <c r="I298" s="23"/>
      <c r="J298" s="23"/>
      <c r="K298" s="23"/>
      <c r="L298" s="23"/>
      <c r="M298" s="23"/>
      <c r="N298" s="23"/>
    </row>
    <row r="299" spans="1:14" x14ac:dyDescent="0.25">
      <c r="A299" s="5">
        <v>19</v>
      </c>
      <c r="B299" s="5" t="s">
        <v>28</v>
      </c>
      <c r="C299" s="5" t="s">
        <v>68</v>
      </c>
      <c r="D299" s="5" t="s">
        <v>54</v>
      </c>
      <c r="E299" s="5" t="s">
        <v>18</v>
      </c>
      <c r="F299" s="5">
        <v>4</v>
      </c>
      <c r="G299" s="3">
        <v>0</v>
      </c>
      <c r="H299" s="23"/>
      <c r="I299" s="23"/>
      <c r="J299" s="23"/>
      <c r="K299" s="23"/>
      <c r="L299" s="23"/>
      <c r="M299" s="23"/>
      <c r="N299" s="23"/>
    </row>
    <row r="300" spans="1:14" x14ac:dyDescent="0.25">
      <c r="A300" s="5">
        <v>19</v>
      </c>
      <c r="B300" s="5" t="s">
        <v>28</v>
      </c>
      <c r="C300" s="5" t="s">
        <v>68</v>
      </c>
      <c r="D300" s="5" t="s">
        <v>55</v>
      </c>
      <c r="E300" s="5" t="s">
        <v>18</v>
      </c>
      <c r="F300" s="5">
        <v>2</v>
      </c>
      <c r="G300" s="3">
        <v>0</v>
      </c>
      <c r="H300" s="23"/>
      <c r="I300" s="23"/>
      <c r="J300" s="23"/>
      <c r="K300" s="23"/>
      <c r="L300" s="23"/>
      <c r="M300" s="23"/>
      <c r="N300" s="23"/>
    </row>
    <row r="301" spans="1:14" x14ac:dyDescent="0.25">
      <c r="A301" s="5">
        <v>19</v>
      </c>
      <c r="B301" s="5" t="s">
        <v>28</v>
      </c>
      <c r="C301" s="5" t="s">
        <v>68</v>
      </c>
      <c r="D301" s="5" t="s">
        <v>56</v>
      </c>
      <c r="E301" s="5" t="s">
        <v>18</v>
      </c>
      <c r="F301" s="5">
        <v>2</v>
      </c>
      <c r="G301" s="3">
        <v>0</v>
      </c>
      <c r="H301" s="23"/>
      <c r="I301" s="23"/>
      <c r="J301" s="23"/>
      <c r="K301" s="23"/>
      <c r="L301" s="23"/>
      <c r="M301" s="23"/>
      <c r="N301" s="23"/>
    </row>
    <row r="302" spans="1:14" x14ac:dyDescent="0.25">
      <c r="A302" s="5">
        <v>19</v>
      </c>
      <c r="B302" s="5" t="s">
        <v>28</v>
      </c>
      <c r="C302" s="5" t="s">
        <v>68</v>
      </c>
      <c r="D302" s="5" t="s">
        <v>57</v>
      </c>
      <c r="E302" s="5" t="s">
        <v>18</v>
      </c>
      <c r="F302" s="5">
        <v>4</v>
      </c>
      <c r="G302" s="3">
        <v>0</v>
      </c>
      <c r="H302" s="23"/>
      <c r="I302" s="23"/>
      <c r="J302" s="23"/>
      <c r="K302" s="23"/>
      <c r="L302" s="23"/>
      <c r="M302" s="23"/>
      <c r="N302" s="23"/>
    </row>
    <row r="303" spans="1:14" x14ac:dyDescent="0.25">
      <c r="A303" s="5">
        <v>19</v>
      </c>
      <c r="B303" s="5" t="s">
        <v>28</v>
      </c>
      <c r="C303" s="5" t="s">
        <v>68</v>
      </c>
      <c r="D303" s="5" t="s">
        <v>58</v>
      </c>
      <c r="E303" s="5" t="s">
        <v>18</v>
      </c>
      <c r="F303" s="5">
        <v>2</v>
      </c>
      <c r="G303" s="3">
        <v>0</v>
      </c>
      <c r="H303" s="23"/>
      <c r="I303" s="23"/>
      <c r="J303" s="23"/>
      <c r="K303" s="23"/>
      <c r="L303" s="23"/>
      <c r="M303" s="23"/>
      <c r="N303" s="23"/>
    </row>
    <row r="304" spans="1:14" x14ac:dyDescent="0.25">
      <c r="A304" s="5">
        <v>19</v>
      </c>
      <c r="B304" s="5" t="s">
        <v>28</v>
      </c>
      <c r="C304" s="5" t="s">
        <v>68</v>
      </c>
      <c r="D304" s="5" t="s">
        <v>59</v>
      </c>
      <c r="E304" s="5" t="s">
        <v>18</v>
      </c>
      <c r="F304" s="5">
        <v>4</v>
      </c>
      <c r="G304" s="3">
        <v>0</v>
      </c>
      <c r="H304" s="23"/>
      <c r="I304" s="23"/>
      <c r="J304" s="23"/>
      <c r="K304" s="23"/>
      <c r="L304" s="23"/>
      <c r="M304" s="23"/>
      <c r="N304" s="23"/>
    </row>
    <row r="305" spans="1:14" x14ac:dyDescent="0.25">
      <c r="A305" s="5">
        <v>19</v>
      </c>
      <c r="B305" s="5" t="s">
        <v>28</v>
      </c>
      <c r="C305" s="5" t="s">
        <v>68</v>
      </c>
      <c r="D305" s="5" t="s">
        <v>60</v>
      </c>
      <c r="E305" s="5" t="s">
        <v>18</v>
      </c>
      <c r="F305" s="5">
        <v>2</v>
      </c>
      <c r="G305" s="3">
        <v>0</v>
      </c>
      <c r="H305" s="23"/>
      <c r="I305" s="23"/>
      <c r="J305" s="23"/>
      <c r="K305" s="23"/>
      <c r="L305" s="23"/>
      <c r="M305" s="23"/>
      <c r="N305" s="23"/>
    </row>
    <row r="306" spans="1:14" x14ac:dyDescent="0.25">
      <c r="A306" s="5">
        <v>19</v>
      </c>
      <c r="B306" s="5" t="s">
        <v>28</v>
      </c>
      <c r="C306" s="5" t="s">
        <v>68</v>
      </c>
      <c r="D306" s="5" t="s">
        <v>61</v>
      </c>
      <c r="E306" s="5" t="s">
        <v>18</v>
      </c>
      <c r="F306" s="5">
        <v>2</v>
      </c>
      <c r="G306" s="3">
        <v>0</v>
      </c>
      <c r="H306" s="23"/>
      <c r="I306" s="23"/>
      <c r="J306" s="23"/>
      <c r="K306" s="23"/>
      <c r="L306" s="23"/>
      <c r="M306" s="23"/>
      <c r="N306" s="23"/>
    </row>
    <row r="307" spans="1:14" x14ac:dyDescent="0.25">
      <c r="A307" s="10">
        <v>23</v>
      </c>
      <c r="B307" s="10" t="s">
        <v>69</v>
      </c>
      <c r="C307" s="10" t="s">
        <v>70</v>
      </c>
      <c r="D307" s="10" t="s">
        <v>71</v>
      </c>
      <c r="E307" s="10"/>
      <c r="F307" s="10"/>
      <c r="G307" s="11"/>
      <c r="H307" s="12"/>
      <c r="I307" s="12"/>
      <c r="J307" s="12"/>
      <c r="K307" s="12"/>
      <c r="L307" s="12"/>
      <c r="M307" s="12"/>
      <c r="N307" s="12"/>
    </row>
    <row r="308" spans="1:14" x14ac:dyDescent="0.25">
      <c r="K308" s="4"/>
    </row>
    <row r="309" spans="1:14" x14ac:dyDescent="0.25">
      <c r="K309" s="4"/>
    </row>
    <row r="310" spans="1:14" x14ac:dyDescent="0.25">
      <c r="K310" s="4"/>
    </row>
    <row r="311" spans="1:14" x14ac:dyDescent="0.25">
      <c r="K311" s="4"/>
    </row>
    <row r="312" spans="1:14" x14ac:dyDescent="0.25">
      <c r="K312" s="4"/>
    </row>
    <row r="313" spans="1:14" x14ac:dyDescent="0.25">
      <c r="K313" s="4"/>
    </row>
    <row r="314" spans="1:14" x14ac:dyDescent="0.25">
      <c r="K314" s="4"/>
    </row>
    <row r="315" spans="1:14" x14ac:dyDescent="0.25">
      <c r="K315" s="4"/>
    </row>
    <row r="316" spans="1:14" x14ac:dyDescent="0.25">
      <c r="K316" s="4"/>
    </row>
    <row r="317" spans="1:14" x14ac:dyDescent="0.25">
      <c r="K317" s="4"/>
    </row>
    <row r="318" spans="1:14" x14ac:dyDescent="0.25">
      <c r="K318" s="4"/>
    </row>
    <row r="319" spans="1:14" x14ac:dyDescent="0.25">
      <c r="K319" s="4"/>
    </row>
    <row r="320" spans="1:14" x14ac:dyDescent="0.25">
      <c r="K320" s="4"/>
    </row>
    <row r="321" spans="11:11" x14ac:dyDescent="0.25">
      <c r="K321" s="4"/>
    </row>
    <row r="322" spans="11:11" x14ac:dyDescent="0.25">
      <c r="K322" s="4"/>
    </row>
    <row r="323" spans="11:11" x14ac:dyDescent="0.25">
      <c r="K323" s="4"/>
    </row>
    <row r="324" spans="11:11" x14ac:dyDescent="0.25">
      <c r="K324" s="4"/>
    </row>
    <row r="325" spans="11:11" x14ac:dyDescent="0.25">
      <c r="K325" s="4"/>
    </row>
    <row r="326" spans="11:11" x14ac:dyDescent="0.25">
      <c r="K326" s="4"/>
    </row>
    <row r="327" spans="11:11" x14ac:dyDescent="0.25">
      <c r="K327" s="4"/>
    </row>
    <row r="328" spans="11:11" x14ac:dyDescent="0.25">
      <c r="K328" s="4"/>
    </row>
    <row r="329" spans="11:11" x14ac:dyDescent="0.25">
      <c r="K329" s="4"/>
    </row>
    <row r="330" spans="11:11" x14ac:dyDescent="0.25">
      <c r="K330" s="4"/>
    </row>
    <row r="331" spans="11:11" x14ac:dyDescent="0.25">
      <c r="K331" s="4"/>
    </row>
    <row r="332" spans="11:11" x14ac:dyDescent="0.25">
      <c r="K332" s="4"/>
    </row>
    <row r="333" spans="11:11" x14ac:dyDescent="0.25">
      <c r="K333" s="4"/>
    </row>
    <row r="334" spans="11:11" x14ac:dyDescent="0.25">
      <c r="K334" s="4"/>
    </row>
    <row r="335" spans="11:11" x14ac:dyDescent="0.25">
      <c r="K335" s="4"/>
    </row>
    <row r="336" spans="11:11" x14ac:dyDescent="0.25">
      <c r="K336" s="4"/>
    </row>
    <row r="337" spans="11:11" x14ac:dyDescent="0.25">
      <c r="K337" s="4"/>
    </row>
    <row r="338" spans="11:11" x14ac:dyDescent="0.25">
      <c r="K338" s="4"/>
    </row>
    <row r="339" spans="11:11" x14ac:dyDescent="0.25">
      <c r="K339" s="4"/>
    </row>
    <row r="340" spans="11:11" x14ac:dyDescent="0.25">
      <c r="K340" s="4"/>
    </row>
    <row r="341" spans="11:11" x14ac:dyDescent="0.25">
      <c r="K341" s="4"/>
    </row>
    <row r="342" spans="11:11" x14ac:dyDescent="0.25">
      <c r="K342" s="4"/>
    </row>
    <row r="343" spans="11:11" x14ac:dyDescent="0.25">
      <c r="K343" s="4"/>
    </row>
    <row r="344" spans="11:11" x14ac:dyDescent="0.25">
      <c r="K344" s="4"/>
    </row>
    <row r="345" spans="11:11" x14ac:dyDescent="0.25">
      <c r="K345" s="4"/>
    </row>
    <row r="346" spans="11:11" x14ac:dyDescent="0.25">
      <c r="K346" s="4"/>
    </row>
    <row r="347" spans="11:11" x14ac:dyDescent="0.25">
      <c r="K347" s="4"/>
    </row>
    <row r="348" spans="11:11" x14ac:dyDescent="0.25">
      <c r="K348" s="4"/>
    </row>
    <row r="349" spans="11:11" x14ac:dyDescent="0.25">
      <c r="K349" s="4"/>
    </row>
    <row r="350" spans="11:11" x14ac:dyDescent="0.25">
      <c r="K350" s="4"/>
    </row>
    <row r="351" spans="11:11" x14ac:dyDescent="0.25">
      <c r="K351" s="4"/>
    </row>
    <row r="352" spans="11:11" x14ac:dyDescent="0.25">
      <c r="K352" s="4"/>
    </row>
    <row r="353" spans="11:11" x14ac:dyDescent="0.25">
      <c r="K353" s="4"/>
    </row>
    <row r="354" spans="11:11" x14ac:dyDescent="0.25">
      <c r="K354" s="4"/>
    </row>
    <row r="355" spans="11:11" x14ac:dyDescent="0.25">
      <c r="K355" s="4"/>
    </row>
    <row r="356" spans="11:11" x14ac:dyDescent="0.25">
      <c r="K356" s="4"/>
    </row>
    <row r="357" spans="11:11" x14ac:dyDescent="0.25">
      <c r="K357" s="4"/>
    </row>
    <row r="358" spans="11:11" x14ac:dyDescent="0.25">
      <c r="K358" s="4"/>
    </row>
    <row r="359" spans="11:11" x14ac:dyDescent="0.25">
      <c r="K359" s="4"/>
    </row>
    <row r="360" spans="11:11" x14ac:dyDescent="0.25">
      <c r="K360" s="4"/>
    </row>
    <row r="361" spans="11:11" x14ac:dyDescent="0.25">
      <c r="K361" s="4"/>
    </row>
    <row r="362" spans="11:11" x14ac:dyDescent="0.25">
      <c r="K362" s="4"/>
    </row>
    <row r="363" spans="11:11" x14ac:dyDescent="0.25">
      <c r="K363" s="4"/>
    </row>
    <row r="364" spans="11:11" x14ac:dyDescent="0.25">
      <c r="K364" s="4"/>
    </row>
    <row r="365" spans="11:11" x14ac:dyDescent="0.25">
      <c r="K365" s="4"/>
    </row>
    <row r="366" spans="11:11" x14ac:dyDescent="0.25">
      <c r="K366" s="4"/>
    </row>
    <row r="367" spans="11:11" x14ac:dyDescent="0.25">
      <c r="K367" s="4"/>
    </row>
    <row r="368" spans="11:11" x14ac:dyDescent="0.25">
      <c r="K368" s="4"/>
    </row>
    <row r="369" spans="11:11" x14ac:dyDescent="0.25">
      <c r="K369" s="4"/>
    </row>
    <row r="370" spans="11:11" x14ac:dyDescent="0.25">
      <c r="K370" s="4"/>
    </row>
    <row r="371" spans="11:11" x14ac:dyDescent="0.25">
      <c r="K371" s="4"/>
    </row>
    <row r="372" spans="11:11" x14ac:dyDescent="0.25">
      <c r="K372" s="4"/>
    </row>
    <row r="373" spans="11:11" x14ac:dyDescent="0.25">
      <c r="K373" s="4"/>
    </row>
    <row r="374" spans="11:11" x14ac:dyDescent="0.25">
      <c r="K374" s="4"/>
    </row>
    <row r="375" spans="11:11" x14ac:dyDescent="0.25">
      <c r="K375" s="4"/>
    </row>
    <row r="376" spans="11:11" x14ac:dyDescent="0.25">
      <c r="K376" s="4"/>
    </row>
    <row r="377" spans="11:11" x14ac:dyDescent="0.25">
      <c r="K377" s="4"/>
    </row>
    <row r="378" spans="11:11" x14ac:dyDescent="0.25">
      <c r="K378" s="4"/>
    </row>
    <row r="379" spans="11:11" x14ac:dyDescent="0.25">
      <c r="K379" s="4"/>
    </row>
    <row r="380" spans="11:11" x14ac:dyDescent="0.25">
      <c r="K380" s="4"/>
    </row>
    <row r="381" spans="11:11" x14ac:dyDescent="0.25">
      <c r="K381" s="4"/>
    </row>
    <row r="382" spans="11:11" x14ac:dyDescent="0.25">
      <c r="K382" s="4"/>
    </row>
    <row r="383" spans="11:11" x14ac:dyDescent="0.25">
      <c r="K383" s="4"/>
    </row>
    <row r="384" spans="11:11" x14ac:dyDescent="0.25">
      <c r="K384" s="4"/>
    </row>
    <row r="385" spans="11:11" x14ac:dyDescent="0.25">
      <c r="K385" s="4"/>
    </row>
    <row r="386" spans="11:11" x14ac:dyDescent="0.25">
      <c r="K386" s="4"/>
    </row>
    <row r="387" spans="11:11" x14ac:dyDescent="0.25">
      <c r="K387" s="4"/>
    </row>
    <row r="388" spans="11:11" x14ac:dyDescent="0.25">
      <c r="K388" s="4"/>
    </row>
    <row r="389" spans="11:11" x14ac:dyDescent="0.25">
      <c r="K389" s="4"/>
    </row>
    <row r="390" spans="11:11" x14ac:dyDescent="0.25">
      <c r="K390" s="4"/>
    </row>
    <row r="391" spans="11:11" x14ac:dyDescent="0.25">
      <c r="K391" s="4"/>
    </row>
    <row r="392" spans="11:11" x14ac:dyDescent="0.25">
      <c r="K392" s="4"/>
    </row>
    <row r="393" spans="11:11" x14ac:dyDescent="0.25">
      <c r="K393" s="4"/>
    </row>
    <row r="394" spans="11:11" x14ac:dyDescent="0.25">
      <c r="K394" s="4"/>
    </row>
    <row r="395" spans="11:11" x14ac:dyDescent="0.25">
      <c r="K395" s="4"/>
    </row>
    <row r="396" spans="11:11" x14ac:dyDescent="0.25">
      <c r="K396" s="4"/>
    </row>
    <row r="397" spans="11:11" x14ac:dyDescent="0.25">
      <c r="K397" s="4"/>
    </row>
    <row r="398" spans="11:11" x14ac:dyDescent="0.25">
      <c r="K398" s="4"/>
    </row>
    <row r="399" spans="11:11" x14ac:dyDescent="0.25">
      <c r="K399" s="4"/>
    </row>
    <row r="400" spans="11:11" x14ac:dyDescent="0.25">
      <c r="K400" s="4"/>
    </row>
    <row r="401" spans="11:11" x14ac:dyDescent="0.25">
      <c r="K401" s="4"/>
    </row>
    <row r="402" spans="11:11" x14ac:dyDescent="0.25">
      <c r="K402" s="4"/>
    </row>
    <row r="403" spans="11:11" x14ac:dyDescent="0.25">
      <c r="K403" s="4"/>
    </row>
    <row r="404" spans="11:11" x14ac:dyDescent="0.25">
      <c r="K404" s="4"/>
    </row>
    <row r="405" spans="11:11" x14ac:dyDescent="0.25">
      <c r="K405" s="4"/>
    </row>
    <row r="406" spans="11:11" x14ac:dyDescent="0.25">
      <c r="K406" s="4"/>
    </row>
    <row r="407" spans="11:11" x14ac:dyDescent="0.25">
      <c r="K407" s="4"/>
    </row>
    <row r="408" spans="11:11" x14ac:dyDescent="0.25">
      <c r="K408" s="4"/>
    </row>
    <row r="409" spans="11:11" x14ac:dyDescent="0.25">
      <c r="K409" s="4"/>
    </row>
    <row r="410" spans="11:11" x14ac:dyDescent="0.25">
      <c r="K410" s="4"/>
    </row>
    <row r="411" spans="11:11" x14ac:dyDescent="0.25">
      <c r="K411" s="4"/>
    </row>
    <row r="412" spans="11:11" x14ac:dyDescent="0.25">
      <c r="K412" s="4"/>
    </row>
    <row r="413" spans="11:11" x14ac:dyDescent="0.25">
      <c r="K413" s="4"/>
    </row>
    <row r="414" spans="11:11" x14ac:dyDescent="0.25">
      <c r="K414" s="4"/>
    </row>
    <row r="415" spans="11:11" x14ac:dyDescent="0.25">
      <c r="K415" s="4"/>
    </row>
    <row r="416" spans="11:11" x14ac:dyDescent="0.25">
      <c r="K416" s="4"/>
    </row>
    <row r="417" spans="11:11" x14ac:dyDescent="0.25">
      <c r="K417" s="4"/>
    </row>
    <row r="418" spans="11:11" x14ac:dyDescent="0.25">
      <c r="K418" s="4"/>
    </row>
    <row r="419" spans="11:11" x14ac:dyDescent="0.25">
      <c r="K419" s="4"/>
    </row>
    <row r="420" spans="11:11" x14ac:dyDescent="0.25">
      <c r="K420" s="4"/>
    </row>
    <row r="421" spans="11:11" x14ac:dyDescent="0.25">
      <c r="K421" s="4"/>
    </row>
    <row r="422" spans="11:11" x14ac:dyDescent="0.25">
      <c r="K422" s="4"/>
    </row>
    <row r="423" spans="11:11" x14ac:dyDescent="0.25">
      <c r="K423" s="4"/>
    </row>
    <row r="424" spans="11:11" x14ac:dyDescent="0.25">
      <c r="K424" s="4"/>
    </row>
    <row r="425" spans="11:11" x14ac:dyDescent="0.25">
      <c r="K425" s="4"/>
    </row>
    <row r="426" spans="11:11" x14ac:dyDescent="0.25">
      <c r="K426" s="4"/>
    </row>
    <row r="427" spans="11:11" x14ac:dyDescent="0.25">
      <c r="K427" s="4"/>
    </row>
    <row r="428" spans="11:11" x14ac:dyDescent="0.25">
      <c r="K428" s="4"/>
    </row>
    <row r="429" spans="11:11" x14ac:dyDescent="0.25">
      <c r="K429" s="4"/>
    </row>
    <row r="430" spans="11:11" x14ac:dyDescent="0.25">
      <c r="K430" s="4"/>
    </row>
    <row r="431" spans="11:11" x14ac:dyDescent="0.25">
      <c r="K431" s="4"/>
    </row>
    <row r="432" spans="11:11" x14ac:dyDescent="0.25">
      <c r="K432" s="4"/>
    </row>
    <row r="433" spans="11:11" x14ac:dyDescent="0.25">
      <c r="K433" s="4"/>
    </row>
    <row r="434" spans="11:11" x14ac:dyDescent="0.25">
      <c r="K434" s="4"/>
    </row>
    <row r="435" spans="11:11" x14ac:dyDescent="0.25">
      <c r="K435" s="4"/>
    </row>
    <row r="436" spans="11:11" x14ac:dyDescent="0.25">
      <c r="K436" s="4"/>
    </row>
    <row r="437" spans="11:11" x14ac:dyDescent="0.25">
      <c r="K437" s="4"/>
    </row>
    <row r="438" spans="11:11" x14ac:dyDescent="0.25">
      <c r="K438" s="4"/>
    </row>
    <row r="439" spans="11:11" x14ac:dyDescent="0.25">
      <c r="K439" s="4"/>
    </row>
    <row r="440" spans="11:11" x14ac:dyDescent="0.25">
      <c r="K440" s="4"/>
    </row>
    <row r="441" spans="11:11" x14ac:dyDescent="0.25">
      <c r="K441" s="4"/>
    </row>
    <row r="442" spans="11:11" x14ac:dyDescent="0.25">
      <c r="K442" s="4"/>
    </row>
    <row r="443" spans="11:11" x14ac:dyDescent="0.25">
      <c r="K443" s="4"/>
    </row>
    <row r="444" spans="11:11" x14ac:dyDescent="0.25">
      <c r="K444" s="4"/>
    </row>
    <row r="445" spans="11:11" x14ac:dyDescent="0.25">
      <c r="K445" s="4"/>
    </row>
    <row r="446" spans="11:11" x14ac:dyDescent="0.25">
      <c r="K446" s="4"/>
    </row>
    <row r="447" spans="11:11" x14ac:dyDescent="0.25">
      <c r="K447" s="4"/>
    </row>
    <row r="448" spans="11:11" x14ac:dyDescent="0.25">
      <c r="K448" s="4"/>
    </row>
    <row r="449" spans="11:11" x14ac:dyDescent="0.25">
      <c r="K449" s="4"/>
    </row>
    <row r="450" spans="11:11" x14ac:dyDescent="0.25">
      <c r="K450" s="4"/>
    </row>
    <row r="451" spans="11:11" x14ac:dyDescent="0.25">
      <c r="K451" s="4"/>
    </row>
    <row r="452" spans="11:11" x14ac:dyDescent="0.25">
      <c r="K452" s="4"/>
    </row>
    <row r="453" spans="11:11" x14ac:dyDescent="0.25">
      <c r="K453" s="4"/>
    </row>
    <row r="454" spans="11:11" x14ac:dyDescent="0.25">
      <c r="K454" s="4"/>
    </row>
    <row r="455" spans="11:11" x14ac:dyDescent="0.25">
      <c r="K455" s="4"/>
    </row>
    <row r="456" spans="11:11" x14ac:dyDescent="0.25">
      <c r="K456" s="4"/>
    </row>
    <row r="457" spans="11:11" x14ac:dyDescent="0.25">
      <c r="K457" s="4"/>
    </row>
    <row r="458" spans="11:11" x14ac:dyDescent="0.25">
      <c r="K458" s="4"/>
    </row>
    <row r="459" spans="11:11" x14ac:dyDescent="0.25">
      <c r="K459" s="4"/>
    </row>
    <row r="460" spans="11:11" x14ac:dyDescent="0.25">
      <c r="K460" s="4"/>
    </row>
    <row r="461" spans="11:11" x14ac:dyDescent="0.25">
      <c r="K461" s="4"/>
    </row>
    <row r="462" spans="11:11" x14ac:dyDescent="0.25">
      <c r="K462" s="4"/>
    </row>
    <row r="463" spans="11:11" x14ac:dyDescent="0.25">
      <c r="K463" s="4"/>
    </row>
    <row r="464" spans="11:11" x14ac:dyDescent="0.25">
      <c r="K464" s="4"/>
    </row>
    <row r="465" spans="11:11" x14ac:dyDescent="0.25">
      <c r="K465" s="4"/>
    </row>
    <row r="466" spans="11:11" x14ac:dyDescent="0.25">
      <c r="K466" s="4"/>
    </row>
    <row r="467" spans="11:11" x14ac:dyDescent="0.25">
      <c r="K467" s="4"/>
    </row>
    <row r="468" spans="11:11" x14ac:dyDescent="0.25">
      <c r="K468" s="4"/>
    </row>
    <row r="469" spans="11:11" x14ac:dyDescent="0.25">
      <c r="K469" s="4"/>
    </row>
    <row r="470" spans="11:11" x14ac:dyDescent="0.25">
      <c r="K470" s="4"/>
    </row>
    <row r="471" spans="11:11" x14ac:dyDescent="0.25">
      <c r="K471" s="4"/>
    </row>
    <row r="472" spans="11:11" x14ac:dyDescent="0.25">
      <c r="K472" s="4"/>
    </row>
    <row r="473" spans="11:11" x14ac:dyDescent="0.25">
      <c r="K473" s="4"/>
    </row>
    <row r="474" spans="11:11" x14ac:dyDescent="0.25">
      <c r="K474" s="4"/>
    </row>
    <row r="475" spans="11:11" x14ac:dyDescent="0.25">
      <c r="K475" s="4"/>
    </row>
    <row r="476" spans="11:11" x14ac:dyDescent="0.25">
      <c r="K476" s="4"/>
    </row>
    <row r="477" spans="11:11" x14ac:dyDescent="0.25">
      <c r="K477" s="4"/>
    </row>
    <row r="478" spans="11:11" x14ac:dyDescent="0.25">
      <c r="K478" s="4"/>
    </row>
    <row r="479" spans="11:11" x14ac:dyDescent="0.25">
      <c r="K479" s="4"/>
    </row>
    <row r="480" spans="11:11" x14ac:dyDescent="0.25">
      <c r="K480" s="4"/>
    </row>
    <row r="481" spans="11:11" x14ac:dyDescent="0.25">
      <c r="K481" s="4"/>
    </row>
    <row r="482" spans="11:11" x14ac:dyDescent="0.25">
      <c r="K482" s="4"/>
    </row>
    <row r="483" spans="11:11" x14ac:dyDescent="0.25">
      <c r="K483" s="4"/>
    </row>
    <row r="484" spans="11:11" x14ac:dyDescent="0.25">
      <c r="K484" s="4"/>
    </row>
    <row r="485" spans="11:11" x14ac:dyDescent="0.25">
      <c r="K485" s="4"/>
    </row>
    <row r="486" spans="11:11" x14ac:dyDescent="0.25">
      <c r="K486" s="4"/>
    </row>
    <row r="487" spans="11:11" x14ac:dyDescent="0.25">
      <c r="K487" s="4"/>
    </row>
    <row r="488" spans="11:11" x14ac:dyDescent="0.25">
      <c r="K488" s="4"/>
    </row>
    <row r="489" spans="11:11" x14ac:dyDescent="0.25">
      <c r="K489" s="4"/>
    </row>
    <row r="490" spans="11:11" x14ac:dyDescent="0.25">
      <c r="K490" s="4"/>
    </row>
    <row r="491" spans="11:11" x14ac:dyDescent="0.25">
      <c r="K491" s="4"/>
    </row>
    <row r="492" spans="11:11" x14ac:dyDescent="0.25">
      <c r="K492" s="4"/>
    </row>
    <row r="493" spans="11:11" x14ac:dyDescent="0.25">
      <c r="K493" s="4"/>
    </row>
    <row r="494" spans="11:11" x14ac:dyDescent="0.25">
      <c r="K494" s="4"/>
    </row>
    <row r="495" spans="11:11" x14ac:dyDescent="0.25">
      <c r="K495" s="4"/>
    </row>
    <row r="496" spans="11:11" x14ac:dyDescent="0.25">
      <c r="K496" s="4"/>
    </row>
    <row r="497" spans="11:11" x14ac:dyDescent="0.25">
      <c r="K497" s="4"/>
    </row>
    <row r="498" spans="11:11" x14ac:dyDescent="0.25">
      <c r="K498" s="4"/>
    </row>
    <row r="499" spans="11:11" x14ac:dyDescent="0.25">
      <c r="K499" s="4"/>
    </row>
    <row r="500" spans="11:11" x14ac:dyDescent="0.25">
      <c r="K500" s="4"/>
    </row>
    <row r="501" spans="11:11" x14ac:dyDescent="0.25">
      <c r="K501" s="4"/>
    </row>
    <row r="502" spans="11:11" x14ac:dyDescent="0.25">
      <c r="K502" s="4"/>
    </row>
    <row r="503" spans="11:11" x14ac:dyDescent="0.25">
      <c r="K503" s="4"/>
    </row>
    <row r="504" spans="11:11" x14ac:dyDescent="0.25">
      <c r="K504" s="4"/>
    </row>
    <row r="505" spans="11:11" x14ac:dyDescent="0.25">
      <c r="K505" s="4"/>
    </row>
    <row r="506" spans="11:11" x14ac:dyDescent="0.25">
      <c r="K506" s="4"/>
    </row>
    <row r="507" spans="11:11" x14ac:dyDescent="0.25">
      <c r="K507" s="4"/>
    </row>
    <row r="508" spans="11:11" x14ac:dyDescent="0.25">
      <c r="K508" s="4"/>
    </row>
    <row r="509" spans="11:11" x14ac:dyDescent="0.25">
      <c r="K509" s="4"/>
    </row>
    <row r="510" spans="11:11" x14ac:dyDescent="0.25">
      <c r="K510" s="4"/>
    </row>
    <row r="511" spans="11:11" x14ac:dyDescent="0.25">
      <c r="K511" s="4"/>
    </row>
    <row r="512" spans="11:11" x14ac:dyDescent="0.25">
      <c r="K512" s="4"/>
    </row>
    <row r="513" spans="11:11" x14ac:dyDescent="0.25">
      <c r="K513" s="4"/>
    </row>
    <row r="514" spans="11:11" x14ac:dyDescent="0.25">
      <c r="K514" s="4"/>
    </row>
    <row r="515" spans="11:11" x14ac:dyDescent="0.25">
      <c r="K515" s="4"/>
    </row>
    <row r="516" spans="11:11" x14ac:dyDescent="0.25">
      <c r="K516" s="4"/>
    </row>
    <row r="517" spans="11:11" x14ac:dyDescent="0.25">
      <c r="K517" s="4"/>
    </row>
    <row r="518" spans="11:11" x14ac:dyDescent="0.25">
      <c r="K518" s="4"/>
    </row>
    <row r="519" spans="11:11" x14ac:dyDescent="0.25">
      <c r="K519" s="4"/>
    </row>
    <row r="520" spans="11:11" x14ac:dyDescent="0.25">
      <c r="K520" s="4"/>
    </row>
    <row r="521" spans="11:11" x14ac:dyDescent="0.25">
      <c r="K521" s="4"/>
    </row>
    <row r="522" spans="11:11" x14ac:dyDescent="0.25">
      <c r="K522" s="4"/>
    </row>
    <row r="523" spans="11:11" x14ac:dyDescent="0.25">
      <c r="K523" s="4"/>
    </row>
    <row r="524" spans="11:11" x14ac:dyDescent="0.25">
      <c r="K524" s="4"/>
    </row>
    <row r="525" spans="11:11" x14ac:dyDescent="0.25">
      <c r="K525" s="4"/>
    </row>
    <row r="526" spans="11:11" x14ac:dyDescent="0.25">
      <c r="K526" s="4"/>
    </row>
    <row r="527" spans="11:11" x14ac:dyDescent="0.25">
      <c r="K527" s="4"/>
    </row>
    <row r="528" spans="11:11" x14ac:dyDescent="0.25">
      <c r="K528" s="4"/>
    </row>
    <row r="529" spans="11:11" x14ac:dyDescent="0.25">
      <c r="K529" s="4"/>
    </row>
    <row r="530" spans="11:11" x14ac:dyDescent="0.25">
      <c r="K530" s="4"/>
    </row>
    <row r="531" spans="11:11" x14ac:dyDescent="0.25">
      <c r="K531" s="4"/>
    </row>
    <row r="532" spans="11:11" x14ac:dyDescent="0.25">
      <c r="K532" s="4"/>
    </row>
    <row r="533" spans="11:11" x14ac:dyDescent="0.25">
      <c r="K533" s="4"/>
    </row>
    <row r="534" spans="11:11" x14ac:dyDescent="0.25">
      <c r="K534" s="4"/>
    </row>
    <row r="535" spans="11:11" x14ac:dyDescent="0.25">
      <c r="K535" s="4"/>
    </row>
    <row r="536" spans="11:11" x14ac:dyDescent="0.25">
      <c r="K536" s="4"/>
    </row>
    <row r="537" spans="11:11" x14ac:dyDescent="0.25">
      <c r="K537" s="4"/>
    </row>
    <row r="538" spans="11:11" x14ac:dyDescent="0.25">
      <c r="K538" s="4"/>
    </row>
    <row r="539" spans="11:11" x14ac:dyDescent="0.25">
      <c r="K539" s="4"/>
    </row>
    <row r="540" spans="11:11" x14ac:dyDescent="0.25">
      <c r="K540" s="4"/>
    </row>
    <row r="541" spans="11:11" x14ac:dyDescent="0.25">
      <c r="K541" s="4"/>
    </row>
    <row r="542" spans="11:11" x14ac:dyDescent="0.25">
      <c r="K542" s="4"/>
    </row>
    <row r="543" spans="11:11" x14ac:dyDescent="0.25">
      <c r="K543" s="4"/>
    </row>
    <row r="544" spans="11:11" x14ac:dyDescent="0.25">
      <c r="K544" s="4"/>
    </row>
    <row r="545" spans="11:11" x14ac:dyDescent="0.25">
      <c r="K545" s="4"/>
    </row>
    <row r="546" spans="11:11" x14ac:dyDescent="0.25">
      <c r="K546" s="4"/>
    </row>
    <row r="547" spans="11:11" x14ac:dyDescent="0.25">
      <c r="K547" s="4"/>
    </row>
    <row r="548" spans="11:11" x14ac:dyDescent="0.25">
      <c r="K548" s="4"/>
    </row>
    <row r="549" spans="11:11" x14ac:dyDescent="0.25">
      <c r="K549" s="4"/>
    </row>
    <row r="550" spans="11:11" x14ac:dyDescent="0.25">
      <c r="K550" s="4"/>
    </row>
    <row r="551" spans="11:11" x14ac:dyDescent="0.25">
      <c r="K551" s="4"/>
    </row>
    <row r="552" spans="11:11" x14ac:dyDescent="0.25">
      <c r="K552" s="4"/>
    </row>
    <row r="553" spans="11:11" x14ac:dyDescent="0.25">
      <c r="K553" s="4"/>
    </row>
    <row r="554" spans="11:11" x14ac:dyDescent="0.25">
      <c r="K554" s="4"/>
    </row>
    <row r="555" spans="11:11" x14ac:dyDescent="0.25">
      <c r="K555" s="4"/>
    </row>
    <row r="556" spans="11:11" x14ac:dyDescent="0.25">
      <c r="K556" s="4"/>
    </row>
    <row r="557" spans="11:11" x14ac:dyDescent="0.25">
      <c r="K557" s="4"/>
    </row>
    <row r="558" spans="11:11" x14ac:dyDescent="0.25">
      <c r="K558" s="4"/>
    </row>
    <row r="559" spans="11:11" x14ac:dyDescent="0.25">
      <c r="K559" s="4"/>
    </row>
    <row r="560" spans="11:11" x14ac:dyDescent="0.25">
      <c r="K560" s="4"/>
    </row>
    <row r="561" spans="11:11" x14ac:dyDescent="0.25">
      <c r="K561" s="4"/>
    </row>
    <row r="562" spans="11:11" x14ac:dyDescent="0.25">
      <c r="K562" s="4"/>
    </row>
    <row r="563" spans="11:11" x14ac:dyDescent="0.25">
      <c r="K563" s="4"/>
    </row>
    <row r="564" spans="11:11" x14ac:dyDescent="0.25">
      <c r="K564" s="4"/>
    </row>
    <row r="565" spans="11:11" x14ac:dyDescent="0.25">
      <c r="K565" s="4"/>
    </row>
    <row r="566" spans="11:11" x14ac:dyDescent="0.25">
      <c r="K566" s="4"/>
    </row>
    <row r="567" spans="11:11" x14ac:dyDescent="0.25">
      <c r="K567" s="4"/>
    </row>
    <row r="568" spans="11:11" x14ac:dyDescent="0.25">
      <c r="K568" s="4"/>
    </row>
    <row r="569" spans="11:11" x14ac:dyDescent="0.25">
      <c r="K569" s="4"/>
    </row>
    <row r="570" spans="11:11" x14ac:dyDescent="0.25">
      <c r="K570" s="4"/>
    </row>
    <row r="571" spans="11:11" x14ac:dyDescent="0.25">
      <c r="K571" s="4"/>
    </row>
    <row r="572" spans="11:11" x14ac:dyDescent="0.25">
      <c r="K572" s="4"/>
    </row>
    <row r="573" spans="11:11" x14ac:dyDescent="0.25">
      <c r="K573" s="4"/>
    </row>
    <row r="574" spans="11:11" x14ac:dyDescent="0.25">
      <c r="K574" s="4"/>
    </row>
    <row r="575" spans="11:11" x14ac:dyDescent="0.25">
      <c r="K575" s="4"/>
    </row>
    <row r="576" spans="11:11" x14ac:dyDescent="0.25">
      <c r="K576" s="4"/>
    </row>
    <row r="577" spans="11:11" x14ac:dyDescent="0.25">
      <c r="K577" s="4"/>
    </row>
    <row r="578" spans="11:11" x14ac:dyDescent="0.25">
      <c r="K578" s="4"/>
    </row>
    <row r="579" spans="11:11" x14ac:dyDescent="0.25">
      <c r="K579" s="4"/>
    </row>
    <row r="580" spans="11:11" x14ac:dyDescent="0.25">
      <c r="K580" s="4"/>
    </row>
    <row r="581" spans="11:11" x14ac:dyDescent="0.25">
      <c r="K581" s="4"/>
    </row>
    <row r="582" spans="11:11" x14ac:dyDescent="0.25">
      <c r="K582" s="4"/>
    </row>
    <row r="583" spans="11:11" x14ac:dyDescent="0.25">
      <c r="K583" s="4"/>
    </row>
    <row r="584" spans="11:11" x14ac:dyDescent="0.25">
      <c r="K584" s="4"/>
    </row>
    <row r="585" spans="11:11" x14ac:dyDescent="0.25">
      <c r="K585" s="4"/>
    </row>
    <row r="586" spans="11:11" x14ac:dyDescent="0.25">
      <c r="K586" s="4"/>
    </row>
    <row r="587" spans="11:11" x14ac:dyDescent="0.25">
      <c r="K587" s="4"/>
    </row>
    <row r="588" spans="11:11" x14ac:dyDescent="0.25">
      <c r="K588" s="4"/>
    </row>
    <row r="589" spans="11:11" x14ac:dyDescent="0.25">
      <c r="K589" s="4"/>
    </row>
    <row r="590" spans="11:11" x14ac:dyDescent="0.25">
      <c r="K590" s="4"/>
    </row>
    <row r="591" spans="11:11" x14ac:dyDescent="0.25">
      <c r="K591" s="4"/>
    </row>
    <row r="592" spans="11:11" x14ac:dyDescent="0.25">
      <c r="K592" s="4"/>
    </row>
    <row r="593" spans="11:11" x14ac:dyDescent="0.25">
      <c r="K593" s="4"/>
    </row>
    <row r="594" spans="11:11" x14ac:dyDescent="0.25">
      <c r="K594" s="4"/>
    </row>
    <row r="595" spans="11:11" x14ac:dyDescent="0.25">
      <c r="K595" s="4"/>
    </row>
    <row r="596" spans="11:11" x14ac:dyDescent="0.25">
      <c r="K596" s="4"/>
    </row>
    <row r="597" spans="11:11" x14ac:dyDescent="0.25">
      <c r="K597" s="4"/>
    </row>
    <row r="598" spans="11:11" x14ac:dyDescent="0.25">
      <c r="K598" s="4"/>
    </row>
    <row r="599" spans="11:11" x14ac:dyDescent="0.25">
      <c r="K599" s="4"/>
    </row>
    <row r="600" spans="11:11" x14ac:dyDescent="0.25">
      <c r="K600" s="4"/>
    </row>
    <row r="601" spans="11:11" x14ac:dyDescent="0.25">
      <c r="K601" s="4"/>
    </row>
    <row r="602" spans="11:11" x14ac:dyDescent="0.25">
      <c r="K602" s="4"/>
    </row>
    <row r="603" spans="11:11" x14ac:dyDescent="0.25">
      <c r="K603" s="4"/>
    </row>
    <row r="604" spans="11:11" x14ac:dyDescent="0.25">
      <c r="K604" s="4"/>
    </row>
    <row r="605" spans="11:11" x14ac:dyDescent="0.25">
      <c r="K605" s="4"/>
    </row>
    <row r="606" spans="11:11" x14ac:dyDescent="0.25">
      <c r="K606" s="4"/>
    </row>
    <row r="607" spans="11:11" x14ac:dyDescent="0.25">
      <c r="K607" s="4"/>
    </row>
    <row r="608" spans="11:11" x14ac:dyDescent="0.25">
      <c r="K608" s="4"/>
    </row>
    <row r="609" spans="11:11" x14ac:dyDescent="0.25">
      <c r="K609" s="4"/>
    </row>
    <row r="610" spans="11:11" x14ac:dyDescent="0.25">
      <c r="K610" s="4"/>
    </row>
    <row r="611" spans="11:11" x14ac:dyDescent="0.25">
      <c r="K611" s="4"/>
    </row>
    <row r="612" spans="11:11" x14ac:dyDescent="0.25">
      <c r="K612" s="4"/>
    </row>
    <row r="613" spans="11:11" x14ac:dyDescent="0.25">
      <c r="K613" s="4"/>
    </row>
    <row r="614" spans="11:11" x14ac:dyDescent="0.25">
      <c r="K614" s="4"/>
    </row>
    <row r="615" spans="11:11" x14ac:dyDescent="0.25">
      <c r="K615" s="4"/>
    </row>
    <row r="616" spans="11:11" x14ac:dyDescent="0.25">
      <c r="K616" s="4"/>
    </row>
    <row r="617" spans="11:11" x14ac:dyDescent="0.25">
      <c r="K617" s="4"/>
    </row>
    <row r="618" spans="11:11" x14ac:dyDescent="0.25">
      <c r="K618" s="4"/>
    </row>
    <row r="619" spans="11:11" x14ac:dyDescent="0.25">
      <c r="K619" s="4"/>
    </row>
    <row r="620" spans="11:11" x14ac:dyDescent="0.25">
      <c r="K620" s="4"/>
    </row>
    <row r="621" spans="11:11" x14ac:dyDescent="0.25">
      <c r="K621" s="4"/>
    </row>
    <row r="622" spans="11:11" x14ac:dyDescent="0.25">
      <c r="K622" s="4"/>
    </row>
    <row r="623" spans="11:11" x14ac:dyDescent="0.25">
      <c r="K623" s="4"/>
    </row>
    <row r="624" spans="11:11" x14ac:dyDescent="0.25">
      <c r="K624" s="4"/>
    </row>
    <row r="625" spans="11:11" x14ac:dyDescent="0.25">
      <c r="K625" s="4"/>
    </row>
    <row r="626" spans="11:11" x14ac:dyDescent="0.25">
      <c r="K626" s="4"/>
    </row>
    <row r="627" spans="11:11" x14ac:dyDescent="0.25">
      <c r="K627" s="4"/>
    </row>
    <row r="628" spans="11:11" x14ac:dyDescent="0.25">
      <c r="K628" s="4"/>
    </row>
    <row r="629" spans="11:11" x14ac:dyDescent="0.25">
      <c r="K629" s="4"/>
    </row>
    <row r="630" spans="11:11" x14ac:dyDescent="0.25">
      <c r="K630" s="4"/>
    </row>
    <row r="631" spans="11:11" x14ac:dyDescent="0.25">
      <c r="K631" s="4"/>
    </row>
    <row r="632" spans="11:11" x14ac:dyDescent="0.25">
      <c r="K632" s="4"/>
    </row>
    <row r="633" spans="11:11" x14ac:dyDescent="0.25">
      <c r="K633" s="4"/>
    </row>
    <row r="634" spans="11:11" x14ac:dyDescent="0.25">
      <c r="K634" s="4"/>
    </row>
    <row r="635" spans="11:11" x14ac:dyDescent="0.25">
      <c r="K635" s="4"/>
    </row>
    <row r="636" spans="11:11" x14ac:dyDescent="0.25">
      <c r="K636" s="4"/>
    </row>
    <row r="637" spans="11:11" x14ac:dyDescent="0.25">
      <c r="K637" s="4"/>
    </row>
    <row r="638" spans="11:11" x14ac:dyDescent="0.25">
      <c r="K638" s="4"/>
    </row>
    <row r="639" spans="11:11" x14ac:dyDescent="0.25">
      <c r="K639" s="4"/>
    </row>
    <row r="640" spans="11:11" x14ac:dyDescent="0.25">
      <c r="K640" s="4"/>
    </row>
    <row r="641" spans="11:11" x14ac:dyDescent="0.25">
      <c r="K641" s="4"/>
    </row>
    <row r="642" spans="11:11" x14ac:dyDescent="0.25">
      <c r="K642" s="4"/>
    </row>
    <row r="643" spans="11:11" x14ac:dyDescent="0.25">
      <c r="K643" s="4"/>
    </row>
    <row r="644" spans="11:11" x14ac:dyDescent="0.25">
      <c r="K644" s="4"/>
    </row>
    <row r="645" spans="11:11" x14ac:dyDescent="0.25">
      <c r="K645" s="4"/>
    </row>
    <row r="646" spans="11:11" x14ac:dyDescent="0.25">
      <c r="K646" s="4"/>
    </row>
    <row r="647" spans="11:11" x14ac:dyDescent="0.25">
      <c r="K647" s="4"/>
    </row>
    <row r="648" spans="11:11" x14ac:dyDescent="0.25">
      <c r="K648" s="4"/>
    </row>
    <row r="649" spans="11:11" x14ac:dyDescent="0.25">
      <c r="K649" s="4"/>
    </row>
    <row r="650" spans="11:11" x14ac:dyDescent="0.25">
      <c r="K650" s="4"/>
    </row>
    <row r="651" spans="11:11" x14ac:dyDescent="0.25">
      <c r="K651" s="4"/>
    </row>
    <row r="652" spans="11:11" x14ac:dyDescent="0.25">
      <c r="K652" s="4"/>
    </row>
    <row r="653" spans="11:11" x14ac:dyDescent="0.25">
      <c r="K653" s="4"/>
    </row>
    <row r="654" spans="11:11" x14ac:dyDescent="0.25">
      <c r="K654" s="4"/>
    </row>
    <row r="655" spans="11:11" x14ac:dyDescent="0.25">
      <c r="K655" s="4"/>
    </row>
    <row r="656" spans="11:11" x14ac:dyDescent="0.25">
      <c r="K656" s="4"/>
    </row>
    <row r="657" spans="11:11" x14ac:dyDescent="0.25">
      <c r="K657" s="4"/>
    </row>
    <row r="658" spans="11:11" x14ac:dyDescent="0.25">
      <c r="K658" s="4"/>
    </row>
    <row r="659" spans="11:11" x14ac:dyDescent="0.25">
      <c r="K659" s="4"/>
    </row>
    <row r="660" spans="11:11" x14ac:dyDescent="0.25">
      <c r="K660" s="4"/>
    </row>
    <row r="661" spans="11:11" x14ac:dyDescent="0.25">
      <c r="K661" s="4"/>
    </row>
    <row r="662" spans="11:11" x14ac:dyDescent="0.25">
      <c r="K662" s="4"/>
    </row>
    <row r="663" spans="11:11" x14ac:dyDescent="0.25">
      <c r="K663" s="4"/>
    </row>
    <row r="664" spans="11:11" x14ac:dyDescent="0.25">
      <c r="K664" s="4"/>
    </row>
    <row r="665" spans="11:11" x14ac:dyDescent="0.25">
      <c r="K665" s="4"/>
    </row>
    <row r="666" spans="11:11" x14ac:dyDescent="0.25">
      <c r="K666" s="4"/>
    </row>
    <row r="667" spans="11:11" x14ac:dyDescent="0.25">
      <c r="K667" s="4"/>
    </row>
    <row r="668" spans="11:11" x14ac:dyDescent="0.25">
      <c r="K668" s="4"/>
    </row>
    <row r="669" spans="11:11" x14ac:dyDescent="0.25">
      <c r="K669" s="4"/>
    </row>
    <row r="670" spans="11:11" x14ac:dyDescent="0.25">
      <c r="K670" s="4"/>
    </row>
    <row r="671" spans="11:11" x14ac:dyDescent="0.25">
      <c r="K671" s="4"/>
    </row>
    <row r="672" spans="11:11" x14ac:dyDescent="0.25">
      <c r="K672" s="4"/>
    </row>
    <row r="673" spans="11:11" x14ac:dyDescent="0.25">
      <c r="K673" s="4"/>
    </row>
    <row r="674" spans="11:11" x14ac:dyDescent="0.25">
      <c r="K674" s="4"/>
    </row>
    <row r="675" spans="11:11" x14ac:dyDescent="0.25">
      <c r="K675" s="4"/>
    </row>
    <row r="676" spans="11:11" x14ac:dyDescent="0.25">
      <c r="K676" s="4"/>
    </row>
    <row r="677" spans="11:11" x14ac:dyDescent="0.25">
      <c r="K677" s="4"/>
    </row>
    <row r="678" spans="11:11" x14ac:dyDescent="0.25">
      <c r="K678" s="4"/>
    </row>
    <row r="679" spans="11:11" x14ac:dyDescent="0.25">
      <c r="K679" s="4"/>
    </row>
    <row r="680" spans="11:11" x14ac:dyDescent="0.25">
      <c r="K680" s="4"/>
    </row>
    <row r="681" spans="11:11" x14ac:dyDescent="0.25">
      <c r="K681" s="4"/>
    </row>
    <row r="682" spans="11:11" x14ac:dyDescent="0.25">
      <c r="K682" s="4"/>
    </row>
    <row r="683" spans="11:11" x14ac:dyDescent="0.25">
      <c r="K683" s="4"/>
    </row>
    <row r="684" spans="11:11" x14ac:dyDescent="0.25">
      <c r="K684" s="4"/>
    </row>
    <row r="685" spans="11:11" x14ac:dyDescent="0.25">
      <c r="K685" s="4"/>
    </row>
    <row r="686" spans="11:11" x14ac:dyDescent="0.25">
      <c r="K686" s="4"/>
    </row>
    <row r="687" spans="11:11" x14ac:dyDescent="0.25">
      <c r="K687" s="4"/>
    </row>
    <row r="688" spans="11:11" x14ac:dyDescent="0.25">
      <c r="K688" s="4"/>
    </row>
    <row r="689" spans="11:11" x14ac:dyDescent="0.25">
      <c r="K689" s="4"/>
    </row>
    <row r="690" spans="11:11" x14ac:dyDescent="0.25">
      <c r="K690" s="4"/>
    </row>
    <row r="691" spans="11:11" x14ac:dyDescent="0.25">
      <c r="K691" s="4"/>
    </row>
    <row r="692" spans="11:11" x14ac:dyDescent="0.25">
      <c r="K692" s="4"/>
    </row>
    <row r="693" spans="11:11" x14ac:dyDescent="0.25">
      <c r="K693" s="4"/>
    </row>
    <row r="694" spans="11:11" x14ac:dyDescent="0.25">
      <c r="K694" s="4"/>
    </row>
    <row r="695" spans="11:11" x14ac:dyDescent="0.25">
      <c r="K695" s="4"/>
    </row>
    <row r="696" spans="11:11" x14ac:dyDescent="0.25">
      <c r="K696" s="4"/>
    </row>
    <row r="697" spans="11:11" x14ac:dyDescent="0.25">
      <c r="K697" s="4"/>
    </row>
    <row r="698" spans="11:11" x14ac:dyDescent="0.25">
      <c r="K698" s="4"/>
    </row>
    <row r="699" spans="11:11" x14ac:dyDescent="0.25">
      <c r="K699" s="4"/>
    </row>
    <row r="700" spans="11:11" x14ac:dyDescent="0.25">
      <c r="K700" s="4"/>
    </row>
    <row r="701" spans="11:11" x14ac:dyDescent="0.25">
      <c r="K701" s="4"/>
    </row>
    <row r="702" spans="11:11" x14ac:dyDescent="0.25">
      <c r="K702" s="4"/>
    </row>
    <row r="703" spans="11:11" x14ac:dyDescent="0.25">
      <c r="K703" s="4"/>
    </row>
    <row r="704" spans="11:11" x14ac:dyDescent="0.25">
      <c r="K704" s="4"/>
    </row>
    <row r="705" spans="11:11" x14ac:dyDescent="0.25">
      <c r="K705" s="4"/>
    </row>
    <row r="706" spans="11:11" x14ac:dyDescent="0.25">
      <c r="K706" s="4"/>
    </row>
    <row r="707" spans="11:11" x14ac:dyDescent="0.25">
      <c r="K707" s="4"/>
    </row>
    <row r="708" spans="11:11" x14ac:dyDescent="0.25">
      <c r="K708" s="4"/>
    </row>
    <row r="709" spans="11:11" x14ac:dyDescent="0.25">
      <c r="K709" s="4"/>
    </row>
    <row r="710" spans="11:11" x14ac:dyDescent="0.25">
      <c r="K710" s="4"/>
    </row>
    <row r="711" spans="11:11" x14ac:dyDescent="0.25">
      <c r="K711" s="4"/>
    </row>
    <row r="712" spans="11:11" x14ac:dyDescent="0.25">
      <c r="K712" s="4"/>
    </row>
    <row r="713" spans="11:11" x14ac:dyDescent="0.25">
      <c r="K713" s="4"/>
    </row>
    <row r="714" spans="11:11" x14ac:dyDescent="0.25">
      <c r="K714" s="4"/>
    </row>
    <row r="715" spans="11:11" x14ac:dyDescent="0.25">
      <c r="K715" s="4"/>
    </row>
    <row r="716" spans="11:11" x14ac:dyDescent="0.25">
      <c r="K716" s="4"/>
    </row>
    <row r="717" spans="11:11" x14ac:dyDescent="0.25">
      <c r="K717" s="4"/>
    </row>
    <row r="718" spans="11:11" x14ac:dyDescent="0.25">
      <c r="K718" s="4"/>
    </row>
    <row r="719" spans="11:11" x14ac:dyDescent="0.25">
      <c r="K719" s="4"/>
    </row>
    <row r="720" spans="11:11" x14ac:dyDescent="0.25">
      <c r="K720" s="4"/>
    </row>
    <row r="721" spans="11:11" x14ac:dyDescent="0.25">
      <c r="K721" s="4"/>
    </row>
    <row r="722" spans="11:11" x14ac:dyDescent="0.25">
      <c r="K722" s="4"/>
    </row>
    <row r="723" spans="11:11" x14ac:dyDescent="0.25">
      <c r="K723" s="4"/>
    </row>
    <row r="724" spans="11:11" x14ac:dyDescent="0.25">
      <c r="K724" s="4"/>
    </row>
    <row r="725" spans="11:11" x14ac:dyDescent="0.25">
      <c r="K725" s="4"/>
    </row>
    <row r="726" spans="11:11" x14ac:dyDescent="0.25">
      <c r="K726" s="4"/>
    </row>
    <row r="727" spans="11:11" x14ac:dyDescent="0.25">
      <c r="K727" s="4"/>
    </row>
    <row r="728" spans="11:11" x14ac:dyDescent="0.25">
      <c r="K728" s="4"/>
    </row>
    <row r="729" spans="11:11" x14ac:dyDescent="0.25">
      <c r="K729" s="4"/>
    </row>
    <row r="730" spans="11:11" x14ac:dyDescent="0.25">
      <c r="K730" s="4"/>
    </row>
    <row r="731" spans="11:11" x14ac:dyDescent="0.25">
      <c r="K731" s="4"/>
    </row>
    <row r="732" spans="11:11" x14ac:dyDescent="0.25">
      <c r="K732" s="4"/>
    </row>
    <row r="733" spans="11:11" x14ac:dyDescent="0.25">
      <c r="K733" s="4"/>
    </row>
    <row r="734" spans="11:11" x14ac:dyDescent="0.25">
      <c r="K734" s="4"/>
    </row>
    <row r="735" spans="11:11" x14ac:dyDescent="0.25">
      <c r="K735" s="4"/>
    </row>
    <row r="736" spans="11:11" x14ac:dyDescent="0.25">
      <c r="K736" s="4"/>
    </row>
    <row r="737" spans="11:11" x14ac:dyDescent="0.25">
      <c r="K737" s="4"/>
    </row>
    <row r="738" spans="11:11" x14ac:dyDescent="0.25">
      <c r="K738" s="4"/>
    </row>
    <row r="739" spans="11:11" x14ac:dyDescent="0.25">
      <c r="K739" s="4"/>
    </row>
    <row r="740" spans="11:11" x14ac:dyDescent="0.25">
      <c r="K740" s="4"/>
    </row>
    <row r="741" spans="11:11" x14ac:dyDescent="0.25">
      <c r="K741" s="4"/>
    </row>
    <row r="742" spans="11:11" x14ac:dyDescent="0.25">
      <c r="K742" s="4"/>
    </row>
    <row r="743" spans="11:11" x14ac:dyDescent="0.25">
      <c r="K743" s="4"/>
    </row>
    <row r="744" spans="11:11" x14ac:dyDescent="0.25">
      <c r="K744" s="4"/>
    </row>
    <row r="745" spans="11:11" x14ac:dyDescent="0.25">
      <c r="K745" s="4"/>
    </row>
    <row r="746" spans="11:11" x14ac:dyDescent="0.25">
      <c r="K746" s="4"/>
    </row>
    <row r="747" spans="11:11" x14ac:dyDescent="0.25">
      <c r="K747" s="4"/>
    </row>
    <row r="748" spans="11:11" x14ac:dyDescent="0.25">
      <c r="K748" s="4"/>
    </row>
    <row r="749" spans="11:11" x14ac:dyDescent="0.25">
      <c r="K749" s="4"/>
    </row>
    <row r="750" spans="11:11" x14ac:dyDescent="0.25">
      <c r="K750" s="4"/>
    </row>
    <row r="751" spans="11:11" x14ac:dyDescent="0.25">
      <c r="K751" s="4"/>
    </row>
    <row r="752" spans="11:11" x14ac:dyDescent="0.25">
      <c r="K752" s="4"/>
    </row>
    <row r="753" spans="11:11" x14ac:dyDescent="0.25">
      <c r="K753" s="4"/>
    </row>
    <row r="754" spans="11:11" x14ac:dyDescent="0.25">
      <c r="K754" s="4"/>
    </row>
    <row r="755" spans="11:11" x14ac:dyDescent="0.25">
      <c r="K755" s="4"/>
    </row>
    <row r="756" spans="11:11" x14ac:dyDescent="0.25">
      <c r="K756" s="4"/>
    </row>
    <row r="757" spans="11:11" x14ac:dyDescent="0.25">
      <c r="K757" s="4"/>
    </row>
    <row r="758" spans="11:11" x14ac:dyDescent="0.25">
      <c r="K758" s="4"/>
    </row>
    <row r="759" spans="11:11" x14ac:dyDescent="0.25">
      <c r="K759" s="4"/>
    </row>
    <row r="760" spans="11:11" x14ac:dyDescent="0.25">
      <c r="K760" s="4"/>
    </row>
    <row r="761" spans="11:11" x14ac:dyDescent="0.25">
      <c r="K761" s="4"/>
    </row>
    <row r="762" spans="11:11" x14ac:dyDescent="0.25">
      <c r="K762" s="4"/>
    </row>
    <row r="763" spans="11:11" x14ac:dyDescent="0.25">
      <c r="K763" s="4"/>
    </row>
    <row r="764" spans="11:11" x14ac:dyDescent="0.25">
      <c r="K764" s="4"/>
    </row>
    <row r="765" spans="11:11" x14ac:dyDescent="0.25">
      <c r="K765" s="4"/>
    </row>
    <row r="766" spans="11:11" x14ac:dyDescent="0.25">
      <c r="K766" s="4"/>
    </row>
    <row r="767" spans="11:11" x14ac:dyDescent="0.25">
      <c r="K767" s="4"/>
    </row>
    <row r="768" spans="11:11" x14ac:dyDescent="0.25">
      <c r="K768" s="4"/>
    </row>
    <row r="769" spans="11:11" x14ac:dyDescent="0.25">
      <c r="K769" s="4"/>
    </row>
    <row r="770" spans="11:11" x14ac:dyDescent="0.25">
      <c r="K770" s="4"/>
    </row>
    <row r="771" spans="11:11" x14ac:dyDescent="0.25">
      <c r="K771" s="4"/>
    </row>
    <row r="772" spans="11:11" x14ac:dyDescent="0.25">
      <c r="K772" s="4"/>
    </row>
    <row r="773" spans="11:11" x14ac:dyDescent="0.25">
      <c r="K773" s="4"/>
    </row>
    <row r="774" spans="11:11" x14ac:dyDescent="0.25">
      <c r="K774" s="4"/>
    </row>
    <row r="775" spans="11:11" x14ac:dyDescent="0.25">
      <c r="K775" s="4"/>
    </row>
    <row r="776" spans="11:11" x14ac:dyDescent="0.25">
      <c r="K776" s="4"/>
    </row>
    <row r="777" spans="11:11" x14ac:dyDescent="0.25">
      <c r="K777" s="4"/>
    </row>
    <row r="778" spans="11:11" x14ac:dyDescent="0.25">
      <c r="K778" s="4"/>
    </row>
    <row r="779" spans="11:11" x14ac:dyDescent="0.25">
      <c r="K779" s="4"/>
    </row>
    <row r="780" spans="11:11" x14ac:dyDescent="0.25">
      <c r="K780" s="4"/>
    </row>
    <row r="781" spans="11:11" x14ac:dyDescent="0.25">
      <c r="K781" s="4"/>
    </row>
    <row r="782" spans="11:11" x14ac:dyDescent="0.25">
      <c r="K782" s="4"/>
    </row>
    <row r="783" spans="11:11" x14ac:dyDescent="0.25">
      <c r="K783" s="4"/>
    </row>
    <row r="784" spans="11:11" x14ac:dyDescent="0.25">
      <c r="K784" s="4"/>
    </row>
    <row r="785" spans="11:11" x14ac:dyDescent="0.25">
      <c r="K785" s="4"/>
    </row>
    <row r="786" spans="11:11" x14ac:dyDescent="0.25">
      <c r="K786" s="4"/>
    </row>
    <row r="787" spans="11:11" x14ac:dyDescent="0.25">
      <c r="K787" s="4"/>
    </row>
    <row r="788" spans="11:11" x14ac:dyDescent="0.25">
      <c r="K788" s="4"/>
    </row>
    <row r="789" spans="11:11" x14ac:dyDescent="0.25">
      <c r="K789" s="4"/>
    </row>
    <row r="790" spans="11:11" x14ac:dyDescent="0.25">
      <c r="K790" s="4"/>
    </row>
    <row r="791" spans="11:11" x14ac:dyDescent="0.25">
      <c r="K791" s="4"/>
    </row>
    <row r="792" spans="11:11" x14ac:dyDescent="0.25">
      <c r="K792" s="4"/>
    </row>
    <row r="793" spans="11:11" x14ac:dyDescent="0.25">
      <c r="K793" s="4"/>
    </row>
    <row r="794" spans="11:11" x14ac:dyDescent="0.25">
      <c r="K794" s="4"/>
    </row>
    <row r="795" spans="11:11" x14ac:dyDescent="0.25">
      <c r="K795" s="4"/>
    </row>
    <row r="796" spans="11:11" x14ac:dyDescent="0.25">
      <c r="K796" s="4"/>
    </row>
    <row r="797" spans="11:11" x14ac:dyDescent="0.25">
      <c r="K797" s="4"/>
    </row>
    <row r="798" spans="11:11" x14ac:dyDescent="0.25">
      <c r="K798" s="4"/>
    </row>
    <row r="799" spans="11:11" x14ac:dyDescent="0.25">
      <c r="K799" s="4"/>
    </row>
    <row r="800" spans="11:11" x14ac:dyDescent="0.25">
      <c r="K800" s="4"/>
    </row>
    <row r="801" spans="11:11" x14ac:dyDescent="0.25">
      <c r="K801" s="4"/>
    </row>
    <row r="802" spans="11:11" x14ac:dyDescent="0.25">
      <c r="K802" s="4"/>
    </row>
    <row r="803" spans="11:11" x14ac:dyDescent="0.25">
      <c r="K803" s="4"/>
    </row>
    <row r="804" spans="11:11" x14ac:dyDescent="0.25">
      <c r="K804" s="4"/>
    </row>
    <row r="805" spans="11:11" x14ac:dyDescent="0.25">
      <c r="K805" s="4"/>
    </row>
    <row r="806" spans="11:11" x14ac:dyDescent="0.25">
      <c r="K806" s="4"/>
    </row>
    <row r="807" spans="11:11" x14ac:dyDescent="0.25">
      <c r="K807" s="4"/>
    </row>
    <row r="808" spans="11:11" x14ac:dyDescent="0.25">
      <c r="K808" s="4"/>
    </row>
    <row r="809" spans="11:11" x14ac:dyDescent="0.25">
      <c r="K809" s="4"/>
    </row>
    <row r="810" spans="11:11" x14ac:dyDescent="0.25">
      <c r="K810" s="4"/>
    </row>
    <row r="811" spans="11:11" x14ac:dyDescent="0.25">
      <c r="K811" s="4"/>
    </row>
    <row r="812" spans="11:11" x14ac:dyDescent="0.25">
      <c r="K812" s="4"/>
    </row>
    <row r="813" spans="11:11" x14ac:dyDescent="0.25">
      <c r="K813" s="4"/>
    </row>
    <row r="814" spans="11:11" x14ac:dyDescent="0.25">
      <c r="K814" s="4"/>
    </row>
    <row r="815" spans="11:11" x14ac:dyDescent="0.25">
      <c r="K815" s="4"/>
    </row>
    <row r="816" spans="11:11" x14ac:dyDescent="0.25">
      <c r="K816" s="4"/>
    </row>
    <row r="817" spans="11:11" x14ac:dyDescent="0.25">
      <c r="K817" s="4"/>
    </row>
    <row r="818" spans="11:11" x14ac:dyDescent="0.25">
      <c r="K818" s="4"/>
    </row>
    <row r="819" spans="11:11" x14ac:dyDescent="0.25">
      <c r="K819" s="4"/>
    </row>
    <row r="820" spans="11:11" x14ac:dyDescent="0.25">
      <c r="K820" s="4"/>
    </row>
    <row r="821" spans="11:11" x14ac:dyDescent="0.25">
      <c r="K821" s="4"/>
    </row>
    <row r="822" spans="11:11" x14ac:dyDescent="0.25">
      <c r="K822" s="4"/>
    </row>
    <row r="823" spans="11:11" x14ac:dyDescent="0.25">
      <c r="K823" s="4"/>
    </row>
    <row r="824" spans="11:11" x14ac:dyDescent="0.25">
      <c r="K824" s="4"/>
    </row>
    <row r="825" spans="11:11" x14ac:dyDescent="0.25">
      <c r="K825" s="4"/>
    </row>
    <row r="826" spans="11:11" x14ac:dyDescent="0.25">
      <c r="K826" s="4"/>
    </row>
    <row r="827" spans="11:11" x14ac:dyDescent="0.25">
      <c r="K827" s="4"/>
    </row>
    <row r="828" spans="11:11" x14ac:dyDescent="0.25">
      <c r="K828" s="4"/>
    </row>
    <row r="829" spans="11:11" x14ac:dyDescent="0.25">
      <c r="K829" s="4"/>
    </row>
    <row r="830" spans="11:11" x14ac:dyDescent="0.25">
      <c r="K830" s="4"/>
    </row>
    <row r="831" spans="11:11" x14ac:dyDescent="0.25">
      <c r="K831" s="4"/>
    </row>
    <row r="832" spans="11:11" x14ac:dyDescent="0.25">
      <c r="K832" s="4"/>
    </row>
    <row r="833" spans="11:11" x14ac:dyDescent="0.25">
      <c r="K833" s="4"/>
    </row>
    <row r="834" spans="11:11" x14ac:dyDescent="0.25">
      <c r="K834" s="4"/>
    </row>
    <row r="835" spans="11:11" x14ac:dyDescent="0.25">
      <c r="K835" s="4"/>
    </row>
    <row r="836" spans="11:11" x14ac:dyDescent="0.25">
      <c r="K836" s="4"/>
    </row>
    <row r="837" spans="11:11" x14ac:dyDescent="0.25">
      <c r="K837" s="4"/>
    </row>
    <row r="838" spans="11:11" x14ac:dyDescent="0.25">
      <c r="K838" s="4"/>
    </row>
    <row r="839" spans="11:11" x14ac:dyDescent="0.25">
      <c r="K839" s="4"/>
    </row>
    <row r="840" spans="11:11" x14ac:dyDescent="0.25">
      <c r="K840" s="4"/>
    </row>
    <row r="841" spans="11:11" x14ac:dyDescent="0.25">
      <c r="K841" s="4"/>
    </row>
    <row r="842" spans="11:11" x14ac:dyDescent="0.25">
      <c r="K842" s="4"/>
    </row>
    <row r="843" spans="11:11" x14ac:dyDescent="0.25">
      <c r="K843" s="4"/>
    </row>
    <row r="844" spans="11:11" x14ac:dyDescent="0.25">
      <c r="K844" s="4"/>
    </row>
    <row r="845" spans="11:11" x14ac:dyDescent="0.25">
      <c r="K845" s="4"/>
    </row>
    <row r="846" spans="11:11" x14ac:dyDescent="0.25">
      <c r="K846" s="4"/>
    </row>
    <row r="847" spans="11:11" x14ac:dyDescent="0.25">
      <c r="K847" s="4"/>
    </row>
    <row r="848" spans="11:11" x14ac:dyDescent="0.25">
      <c r="K848" s="4"/>
    </row>
    <row r="849" spans="11:11" x14ac:dyDescent="0.25">
      <c r="K849" s="4"/>
    </row>
    <row r="850" spans="11:11" x14ac:dyDescent="0.25">
      <c r="K850" s="4"/>
    </row>
    <row r="851" spans="11:11" x14ac:dyDescent="0.25">
      <c r="K851" s="4"/>
    </row>
    <row r="852" spans="11:11" x14ac:dyDescent="0.25">
      <c r="K852" s="4"/>
    </row>
    <row r="853" spans="11:11" x14ac:dyDescent="0.25">
      <c r="K853" s="4"/>
    </row>
    <row r="854" spans="11:11" x14ac:dyDescent="0.25">
      <c r="K854" s="4"/>
    </row>
    <row r="855" spans="11:11" x14ac:dyDescent="0.25">
      <c r="K855" s="4"/>
    </row>
    <row r="856" spans="11:11" x14ac:dyDescent="0.25">
      <c r="K856" s="4"/>
    </row>
    <row r="857" spans="11:11" x14ac:dyDescent="0.25">
      <c r="K857" s="4"/>
    </row>
    <row r="858" spans="11:11" x14ac:dyDescent="0.25">
      <c r="K858" s="4"/>
    </row>
    <row r="859" spans="11:11" x14ac:dyDescent="0.25">
      <c r="K859" s="4"/>
    </row>
    <row r="860" spans="11:11" x14ac:dyDescent="0.25">
      <c r="K860" s="4"/>
    </row>
    <row r="861" spans="11:11" x14ac:dyDescent="0.25">
      <c r="K861" s="4"/>
    </row>
    <row r="862" spans="11:11" x14ac:dyDescent="0.25">
      <c r="K862" s="4"/>
    </row>
    <row r="863" spans="11:11" x14ac:dyDescent="0.25">
      <c r="K863" s="4"/>
    </row>
    <row r="864" spans="11:11" x14ac:dyDescent="0.25">
      <c r="K864" s="4"/>
    </row>
    <row r="865" spans="11:11" x14ac:dyDescent="0.25">
      <c r="K865" s="4"/>
    </row>
    <row r="866" spans="11:11" x14ac:dyDescent="0.25">
      <c r="K866" s="4"/>
    </row>
    <row r="867" spans="11:11" x14ac:dyDescent="0.25">
      <c r="K867" s="4"/>
    </row>
    <row r="868" spans="11:11" x14ac:dyDescent="0.25">
      <c r="K868" s="4"/>
    </row>
    <row r="869" spans="11:11" x14ac:dyDescent="0.25">
      <c r="K869" s="4"/>
    </row>
    <row r="870" spans="11:11" x14ac:dyDescent="0.25">
      <c r="K870" s="4"/>
    </row>
    <row r="871" spans="11:11" x14ac:dyDescent="0.25">
      <c r="K871" s="4"/>
    </row>
    <row r="872" spans="11:11" x14ac:dyDescent="0.25">
      <c r="K872" s="4"/>
    </row>
    <row r="873" spans="11:11" x14ac:dyDescent="0.25">
      <c r="K873" s="4"/>
    </row>
    <row r="874" spans="11:11" x14ac:dyDescent="0.25">
      <c r="K874" s="4"/>
    </row>
    <row r="875" spans="11:11" x14ac:dyDescent="0.25">
      <c r="K875" s="4"/>
    </row>
    <row r="876" spans="11:11" x14ac:dyDescent="0.25">
      <c r="K876" s="4"/>
    </row>
    <row r="877" spans="11:11" x14ac:dyDescent="0.25">
      <c r="K877" s="4"/>
    </row>
    <row r="878" spans="11:11" x14ac:dyDescent="0.25">
      <c r="K878" s="4"/>
    </row>
    <row r="879" spans="11:11" x14ac:dyDescent="0.25">
      <c r="K879" s="4"/>
    </row>
    <row r="880" spans="11:11" x14ac:dyDescent="0.25">
      <c r="K880" s="4"/>
    </row>
    <row r="881" spans="11:11" x14ac:dyDescent="0.25">
      <c r="K881" s="4"/>
    </row>
    <row r="882" spans="11:11" x14ac:dyDescent="0.25">
      <c r="K882" s="4"/>
    </row>
    <row r="883" spans="11:11" x14ac:dyDescent="0.25">
      <c r="K883" s="4"/>
    </row>
    <row r="884" spans="11:11" x14ac:dyDescent="0.25">
      <c r="K884" s="4"/>
    </row>
    <row r="885" spans="11:11" x14ac:dyDescent="0.25">
      <c r="K885" s="4"/>
    </row>
    <row r="886" spans="11:11" x14ac:dyDescent="0.25">
      <c r="K886" s="4"/>
    </row>
    <row r="887" spans="11:11" x14ac:dyDescent="0.25">
      <c r="K887" s="4"/>
    </row>
    <row r="888" spans="11:11" x14ac:dyDescent="0.25">
      <c r="K888" s="4"/>
    </row>
    <row r="889" spans="11:11" x14ac:dyDescent="0.25">
      <c r="K889" s="4"/>
    </row>
    <row r="890" spans="11:11" x14ac:dyDescent="0.25">
      <c r="K890" s="4"/>
    </row>
    <row r="891" spans="11:11" x14ac:dyDescent="0.25">
      <c r="K891" s="4"/>
    </row>
    <row r="892" spans="11:11" x14ac:dyDescent="0.25">
      <c r="K892" s="4"/>
    </row>
    <row r="893" spans="11:11" x14ac:dyDescent="0.25">
      <c r="K893" s="4"/>
    </row>
    <row r="894" spans="11:11" x14ac:dyDescent="0.25">
      <c r="K894" s="4"/>
    </row>
    <row r="895" spans="11:11" x14ac:dyDescent="0.25">
      <c r="K895" s="4"/>
    </row>
    <row r="896" spans="11:11" x14ac:dyDescent="0.25">
      <c r="K896" s="4"/>
    </row>
    <row r="897" spans="11:11" x14ac:dyDescent="0.25">
      <c r="K897" s="4"/>
    </row>
    <row r="898" spans="11:11" x14ac:dyDescent="0.25">
      <c r="K898" s="4"/>
    </row>
    <row r="899" spans="11:11" x14ac:dyDescent="0.25">
      <c r="K899" s="4"/>
    </row>
    <row r="900" spans="11:11" x14ac:dyDescent="0.25">
      <c r="K900" s="4"/>
    </row>
    <row r="901" spans="11:11" x14ac:dyDescent="0.25">
      <c r="K901" s="4"/>
    </row>
    <row r="902" spans="11:11" x14ac:dyDescent="0.25">
      <c r="K902" s="4"/>
    </row>
    <row r="903" spans="11:11" x14ac:dyDescent="0.25">
      <c r="K903" s="4"/>
    </row>
    <row r="904" spans="11:11" x14ac:dyDescent="0.25">
      <c r="K904" s="4"/>
    </row>
    <row r="905" spans="11:11" x14ac:dyDescent="0.25">
      <c r="K905" s="4"/>
    </row>
    <row r="906" spans="11:11" x14ac:dyDescent="0.25">
      <c r="K906" s="4"/>
    </row>
    <row r="907" spans="11:11" x14ac:dyDescent="0.25">
      <c r="K907" s="4"/>
    </row>
    <row r="908" spans="11:11" x14ac:dyDescent="0.25">
      <c r="K908" s="4"/>
    </row>
    <row r="909" spans="11:11" x14ac:dyDescent="0.25">
      <c r="K909" s="4"/>
    </row>
    <row r="910" spans="11:11" x14ac:dyDescent="0.25">
      <c r="K910" s="4"/>
    </row>
    <row r="911" spans="11:11" x14ac:dyDescent="0.25">
      <c r="K911" s="4"/>
    </row>
    <row r="912" spans="11:11" x14ac:dyDescent="0.25">
      <c r="K912" s="4"/>
    </row>
    <row r="913" spans="11:11" x14ac:dyDescent="0.25">
      <c r="K913" s="4"/>
    </row>
    <row r="914" spans="11:11" x14ac:dyDescent="0.25">
      <c r="K914" s="4"/>
    </row>
    <row r="915" spans="11:11" x14ac:dyDescent="0.25">
      <c r="K915" s="4"/>
    </row>
    <row r="916" spans="11:11" x14ac:dyDescent="0.25">
      <c r="K916" s="4"/>
    </row>
    <row r="917" spans="11:11" x14ac:dyDescent="0.25">
      <c r="K917" s="4"/>
    </row>
    <row r="918" spans="11:11" x14ac:dyDescent="0.25">
      <c r="K918" s="4"/>
    </row>
    <row r="919" spans="11:11" x14ac:dyDescent="0.25">
      <c r="K919" s="4"/>
    </row>
    <row r="920" spans="11:11" x14ac:dyDescent="0.25">
      <c r="K920" s="4"/>
    </row>
    <row r="921" spans="11:11" x14ac:dyDescent="0.25">
      <c r="K921" s="4"/>
    </row>
    <row r="922" spans="11:11" x14ac:dyDescent="0.25">
      <c r="K922" s="4"/>
    </row>
    <row r="923" spans="11:11" x14ac:dyDescent="0.25">
      <c r="K923" s="4"/>
    </row>
    <row r="924" spans="11:11" x14ac:dyDescent="0.25">
      <c r="K924" s="4"/>
    </row>
    <row r="925" spans="11:11" x14ac:dyDescent="0.25">
      <c r="K925" s="4"/>
    </row>
    <row r="926" spans="11:11" x14ac:dyDescent="0.25">
      <c r="K926" s="4"/>
    </row>
    <row r="927" spans="11:11" x14ac:dyDescent="0.25">
      <c r="K927" s="4"/>
    </row>
    <row r="928" spans="11:11" x14ac:dyDescent="0.25">
      <c r="K928" s="4"/>
    </row>
    <row r="929" spans="11:11" x14ac:dyDescent="0.25">
      <c r="K929" s="4"/>
    </row>
    <row r="930" spans="11:11" x14ac:dyDescent="0.25">
      <c r="K930" s="4"/>
    </row>
    <row r="931" spans="11:11" x14ac:dyDescent="0.25">
      <c r="K931" s="4"/>
    </row>
    <row r="932" spans="11:11" x14ac:dyDescent="0.25">
      <c r="K932" s="4"/>
    </row>
    <row r="933" spans="11:11" x14ac:dyDescent="0.25">
      <c r="K933" s="4"/>
    </row>
    <row r="934" spans="11:11" x14ac:dyDescent="0.25">
      <c r="K934" s="4"/>
    </row>
    <row r="935" spans="11:11" x14ac:dyDescent="0.25">
      <c r="K935" s="4"/>
    </row>
    <row r="936" spans="11:11" x14ac:dyDescent="0.25">
      <c r="K936" s="4"/>
    </row>
    <row r="937" spans="11:11" x14ac:dyDescent="0.25">
      <c r="K937" s="4"/>
    </row>
    <row r="938" spans="11:11" x14ac:dyDescent="0.25">
      <c r="K938" s="4"/>
    </row>
    <row r="939" spans="11:11" x14ac:dyDescent="0.25">
      <c r="K939" s="4"/>
    </row>
    <row r="940" spans="11:11" x14ac:dyDescent="0.25">
      <c r="K940" s="4"/>
    </row>
    <row r="941" spans="11:11" x14ac:dyDescent="0.25">
      <c r="K941" s="4"/>
    </row>
    <row r="942" spans="11:11" x14ac:dyDescent="0.25">
      <c r="K942" s="4"/>
    </row>
    <row r="943" spans="11:11" x14ac:dyDescent="0.25">
      <c r="K943" s="4"/>
    </row>
    <row r="944" spans="11:11" x14ac:dyDescent="0.25">
      <c r="K944" s="4"/>
    </row>
    <row r="945" spans="11:11" x14ac:dyDescent="0.25">
      <c r="K945" s="4"/>
    </row>
    <row r="946" spans="11:11" x14ac:dyDescent="0.25">
      <c r="K946" s="4"/>
    </row>
    <row r="947" spans="11:11" x14ac:dyDescent="0.25">
      <c r="K947" s="4"/>
    </row>
    <row r="948" spans="11:11" x14ac:dyDescent="0.25">
      <c r="K948" s="4"/>
    </row>
    <row r="949" spans="11:11" x14ac:dyDescent="0.25">
      <c r="K949" s="4"/>
    </row>
    <row r="950" spans="11:11" x14ac:dyDescent="0.25">
      <c r="K950" s="4"/>
    </row>
    <row r="951" spans="11:11" x14ac:dyDescent="0.25">
      <c r="K951" s="4"/>
    </row>
    <row r="952" spans="11:11" x14ac:dyDescent="0.25">
      <c r="K952" s="4"/>
    </row>
    <row r="953" spans="11:11" x14ac:dyDescent="0.25">
      <c r="K953" s="4"/>
    </row>
    <row r="954" spans="11:11" x14ac:dyDescent="0.25">
      <c r="K954" s="4"/>
    </row>
    <row r="955" spans="11:11" x14ac:dyDescent="0.25">
      <c r="K955" s="4"/>
    </row>
    <row r="956" spans="11:11" x14ac:dyDescent="0.25">
      <c r="K956" s="4"/>
    </row>
    <row r="957" spans="11:11" x14ac:dyDescent="0.25">
      <c r="K957" s="4"/>
    </row>
    <row r="958" spans="11:11" x14ac:dyDescent="0.25">
      <c r="K958" s="4"/>
    </row>
    <row r="959" spans="11:11" x14ac:dyDescent="0.25">
      <c r="K959" s="4"/>
    </row>
    <row r="960" spans="11:11" x14ac:dyDescent="0.25">
      <c r="K960" s="4"/>
    </row>
    <row r="961" spans="11:11" x14ac:dyDescent="0.25">
      <c r="K961" s="4"/>
    </row>
    <row r="962" spans="11:11" x14ac:dyDescent="0.25">
      <c r="K962" s="4"/>
    </row>
    <row r="963" spans="11:11" x14ac:dyDescent="0.25">
      <c r="K963" s="4"/>
    </row>
    <row r="964" spans="11:11" x14ac:dyDescent="0.25">
      <c r="K964" s="4"/>
    </row>
    <row r="965" spans="11:11" x14ac:dyDescent="0.25">
      <c r="K965" s="4"/>
    </row>
    <row r="966" spans="11:11" x14ac:dyDescent="0.25">
      <c r="K966" s="4"/>
    </row>
    <row r="967" spans="11:11" x14ac:dyDescent="0.25">
      <c r="K967" s="4"/>
    </row>
    <row r="968" spans="11:11" x14ac:dyDescent="0.25">
      <c r="K968" s="4"/>
    </row>
    <row r="969" spans="11:11" x14ac:dyDescent="0.25">
      <c r="K969" s="4"/>
    </row>
    <row r="970" spans="11:11" x14ac:dyDescent="0.25">
      <c r="K970" s="4"/>
    </row>
    <row r="971" spans="11:11" x14ac:dyDescent="0.25">
      <c r="K971" s="4"/>
    </row>
    <row r="972" spans="11:11" x14ac:dyDescent="0.25">
      <c r="K972" s="4"/>
    </row>
    <row r="973" spans="11:11" x14ac:dyDescent="0.25">
      <c r="K973" s="4"/>
    </row>
    <row r="974" spans="11:11" x14ac:dyDescent="0.25">
      <c r="K974" s="4"/>
    </row>
    <row r="975" spans="11:11" x14ac:dyDescent="0.25">
      <c r="K975" s="4"/>
    </row>
    <row r="976" spans="11:11" x14ac:dyDescent="0.25">
      <c r="K976" s="4"/>
    </row>
    <row r="977" spans="11:11" x14ac:dyDescent="0.25">
      <c r="K977" s="4"/>
    </row>
    <row r="978" spans="11:11" x14ac:dyDescent="0.25">
      <c r="K978" s="4"/>
    </row>
    <row r="979" spans="11:11" x14ac:dyDescent="0.25">
      <c r="K979" s="4"/>
    </row>
    <row r="980" spans="11:11" x14ac:dyDescent="0.25">
      <c r="K980" s="4"/>
    </row>
    <row r="981" spans="11:11" x14ac:dyDescent="0.25">
      <c r="K981" s="4"/>
    </row>
    <row r="982" spans="11:11" x14ac:dyDescent="0.25">
      <c r="K982" s="4"/>
    </row>
    <row r="983" spans="11:11" x14ac:dyDescent="0.25">
      <c r="K983" s="4"/>
    </row>
    <row r="984" spans="11:11" x14ac:dyDescent="0.25">
      <c r="K984" s="4"/>
    </row>
    <row r="985" spans="11:11" x14ac:dyDescent="0.25">
      <c r="K985" s="4"/>
    </row>
    <row r="986" spans="11:11" x14ac:dyDescent="0.25">
      <c r="K986" s="4"/>
    </row>
    <row r="987" spans="11:11" x14ac:dyDescent="0.25">
      <c r="K987" s="4"/>
    </row>
    <row r="988" spans="11:11" x14ac:dyDescent="0.25">
      <c r="K988" s="4"/>
    </row>
    <row r="989" spans="11:11" x14ac:dyDescent="0.25">
      <c r="K989" s="4"/>
    </row>
    <row r="990" spans="11:11" x14ac:dyDescent="0.25">
      <c r="K990" s="4"/>
    </row>
    <row r="991" spans="11:11" x14ac:dyDescent="0.25">
      <c r="K991" s="4"/>
    </row>
    <row r="992" spans="11:11" x14ac:dyDescent="0.25">
      <c r="K992" s="4"/>
    </row>
    <row r="993" spans="11:11" x14ac:dyDescent="0.25">
      <c r="K993" s="4"/>
    </row>
    <row r="994" spans="11:11" x14ac:dyDescent="0.25">
      <c r="K994" s="4"/>
    </row>
    <row r="995" spans="11:11" x14ac:dyDescent="0.25">
      <c r="K995" s="4"/>
    </row>
    <row r="996" spans="11:11" x14ac:dyDescent="0.25">
      <c r="K996" s="4"/>
    </row>
    <row r="997" spans="11:11" x14ac:dyDescent="0.25">
      <c r="K997" s="4"/>
    </row>
    <row r="998" spans="11:11" x14ac:dyDescent="0.25">
      <c r="K998" s="4"/>
    </row>
    <row r="999" spans="11:11" x14ac:dyDescent="0.25">
      <c r="K999" s="4"/>
    </row>
    <row r="1000" spans="11:11" x14ac:dyDescent="0.25">
      <c r="K1000" s="4"/>
    </row>
    <row r="1001" spans="11:11" x14ac:dyDescent="0.25">
      <c r="K1001" s="4"/>
    </row>
    <row r="1002" spans="11:11" x14ac:dyDescent="0.25">
      <c r="K1002" s="4"/>
    </row>
    <row r="1003" spans="11:11" x14ac:dyDescent="0.25">
      <c r="K1003" s="4"/>
    </row>
    <row r="1004" spans="11:11" x14ac:dyDescent="0.25">
      <c r="K1004" s="4"/>
    </row>
    <row r="1005" spans="11:11" x14ac:dyDescent="0.25">
      <c r="K1005" s="4"/>
    </row>
    <row r="1006" spans="11:11" x14ac:dyDescent="0.25">
      <c r="K1006" s="4"/>
    </row>
    <row r="1007" spans="11:11" x14ac:dyDescent="0.25">
      <c r="K1007" s="4"/>
    </row>
    <row r="1008" spans="11:11" x14ac:dyDescent="0.25">
      <c r="K1008" s="4"/>
    </row>
    <row r="1009" spans="11:11" x14ac:dyDescent="0.25">
      <c r="K1009" s="4"/>
    </row>
    <row r="1010" spans="11:11" x14ac:dyDescent="0.25">
      <c r="K1010" s="4"/>
    </row>
    <row r="1011" spans="11:11" x14ac:dyDescent="0.25">
      <c r="K1011" s="4"/>
    </row>
    <row r="1012" spans="11:11" x14ac:dyDescent="0.25">
      <c r="K1012" s="4"/>
    </row>
    <row r="1013" spans="11:11" x14ac:dyDescent="0.25">
      <c r="K1013" s="4"/>
    </row>
    <row r="1014" spans="11:11" x14ac:dyDescent="0.25">
      <c r="K1014" s="4"/>
    </row>
    <row r="1015" spans="11:11" x14ac:dyDescent="0.25">
      <c r="K1015" s="4"/>
    </row>
    <row r="1016" spans="11:11" x14ac:dyDescent="0.25">
      <c r="K1016" s="4"/>
    </row>
    <row r="1017" spans="11:11" x14ac:dyDescent="0.25">
      <c r="K1017" s="4"/>
    </row>
    <row r="1018" spans="11:11" x14ac:dyDescent="0.25">
      <c r="K1018" s="4"/>
    </row>
    <row r="1019" spans="11:11" x14ac:dyDescent="0.25">
      <c r="K1019" s="4"/>
    </row>
    <row r="1020" spans="11:11" x14ac:dyDescent="0.25">
      <c r="K1020" s="4"/>
    </row>
    <row r="1021" spans="11:11" x14ac:dyDescent="0.25">
      <c r="K1021" s="4"/>
    </row>
    <row r="1022" spans="11:11" x14ac:dyDescent="0.25">
      <c r="K1022" s="4"/>
    </row>
    <row r="1023" spans="11:11" x14ac:dyDescent="0.25">
      <c r="K1023" s="4"/>
    </row>
    <row r="1024" spans="11:11" x14ac:dyDescent="0.25">
      <c r="K1024" s="4"/>
    </row>
    <row r="1025" spans="11:11" x14ac:dyDescent="0.25">
      <c r="K1025" s="4"/>
    </row>
    <row r="1026" spans="11:11" x14ac:dyDescent="0.25">
      <c r="K1026" s="4"/>
    </row>
    <row r="1027" spans="11:11" x14ac:dyDescent="0.25">
      <c r="K1027" s="4"/>
    </row>
    <row r="1028" spans="11:11" x14ac:dyDescent="0.25">
      <c r="K1028" s="4"/>
    </row>
    <row r="1029" spans="11:11" x14ac:dyDescent="0.25">
      <c r="K1029" s="4"/>
    </row>
    <row r="1030" spans="11:11" x14ac:dyDescent="0.25">
      <c r="K1030" s="4"/>
    </row>
    <row r="1031" spans="11:11" x14ac:dyDescent="0.25">
      <c r="K1031" s="4"/>
    </row>
    <row r="1032" spans="11:11" x14ac:dyDescent="0.25">
      <c r="K1032" s="4"/>
    </row>
    <row r="1033" spans="11:11" x14ac:dyDescent="0.25">
      <c r="K1033" s="4"/>
    </row>
    <row r="1034" spans="11:11" x14ac:dyDescent="0.25">
      <c r="K1034" s="4"/>
    </row>
    <row r="1035" spans="11:11" x14ac:dyDescent="0.25">
      <c r="K1035" s="4"/>
    </row>
    <row r="1036" spans="11:11" x14ac:dyDescent="0.25">
      <c r="K1036" s="4"/>
    </row>
    <row r="1037" spans="11:11" x14ac:dyDescent="0.25">
      <c r="K1037" s="4"/>
    </row>
    <row r="1038" spans="11:11" x14ac:dyDescent="0.25">
      <c r="K1038" s="4"/>
    </row>
    <row r="1039" spans="11:11" x14ac:dyDescent="0.25">
      <c r="K1039" s="4"/>
    </row>
    <row r="1040" spans="11:11" x14ac:dyDescent="0.25">
      <c r="K1040" s="4"/>
    </row>
    <row r="1041" spans="11:11" x14ac:dyDescent="0.25">
      <c r="K1041" s="4"/>
    </row>
    <row r="1042" spans="11:11" x14ac:dyDescent="0.25">
      <c r="K1042" s="4"/>
    </row>
    <row r="1043" spans="11:11" x14ac:dyDescent="0.25">
      <c r="K1043" s="4"/>
    </row>
    <row r="1044" spans="11:11" x14ac:dyDescent="0.25">
      <c r="K1044" s="4"/>
    </row>
    <row r="1045" spans="11:11" x14ac:dyDescent="0.25">
      <c r="K1045" s="4"/>
    </row>
    <row r="1046" spans="11:11" x14ac:dyDescent="0.25">
      <c r="K1046" s="4"/>
    </row>
    <row r="1047" spans="11:11" x14ac:dyDescent="0.25">
      <c r="K1047" s="4"/>
    </row>
    <row r="1048" spans="11:11" x14ac:dyDescent="0.25">
      <c r="K1048" s="4"/>
    </row>
    <row r="1049" spans="11:11" x14ac:dyDescent="0.25">
      <c r="K1049" s="4"/>
    </row>
    <row r="1050" spans="11:11" x14ac:dyDescent="0.25">
      <c r="K1050" s="4"/>
    </row>
    <row r="1051" spans="11:11" x14ac:dyDescent="0.25">
      <c r="K1051" s="4"/>
    </row>
    <row r="1052" spans="11:11" x14ac:dyDescent="0.25">
      <c r="K1052" s="4"/>
    </row>
    <row r="1053" spans="11:11" x14ac:dyDescent="0.25">
      <c r="K1053" s="4"/>
    </row>
    <row r="1054" spans="11:11" x14ac:dyDescent="0.25">
      <c r="K1054" s="4"/>
    </row>
    <row r="1055" spans="11:11" x14ac:dyDescent="0.25">
      <c r="K1055" s="4"/>
    </row>
    <row r="1056" spans="11:11" x14ac:dyDescent="0.25">
      <c r="K1056" s="4"/>
    </row>
    <row r="1057" spans="11:11" x14ac:dyDescent="0.25">
      <c r="K1057" s="4"/>
    </row>
    <row r="1058" spans="11:11" x14ac:dyDescent="0.25">
      <c r="K1058" s="4"/>
    </row>
    <row r="1059" spans="11:11" x14ac:dyDescent="0.25">
      <c r="K1059" s="4"/>
    </row>
    <row r="1060" spans="11:11" x14ac:dyDescent="0.25">
      <c r="K1060" s="4"/>
    </row>
    <row r="1061" spans="11:11" x14ac:dyDescent="0.25">
      <c r="K1061" s="4"/>
    </row>
    <row r="1062" spans="11:11" x14ac:dyDescent="0.25">
      <c r="K1062" s="4"/>
    </row>
    <row r="1063" spans="11:11" x14ac:dyDescent="0.25">
      <c r="K1063" s="4"/>
    </row>
    <row r="1064" spans="11:11" x14ac:dyDescent="0.25">
      <c r="K1064" s="4"/>
    </row>
    <row r="1065" spans="11:11" x14ac:dyDescent="0.25">
      <c r="K1065" s="4"/>
    </row>
    <row r="1066" spans="11:11" x14ac:dyDescent="0.25">
      <c r="K1066" s="4"/>
    </row>
    <row r="1067" spans="11:11" x14ac:dyDescent="0.25">
      <c r="K1067" s="4"/>
    </row>
    <row r="1068" spans="11:11" x14ac:dyDescent="0.25">
      <c r="K1068" s="4"/>
    </row>
    <row r="1069" spans="11:11" x14ac:dyDescent="0.25">
      <c r="K1069" s="4"/>
    </row>
    <row r="1070" spans="11:11" x14ac:dyDescent="0.25">
      <c r="K1070" s="4"/>
    </row>
    <row r="1071" spans="11:11" x14ac:dyDescent="0.25">
      <c r="K1071" s="4"/>
    </row>
    <row r="1072" spans="11:11" x14ac:dyDescent="0.25">
      <c r="K1072" s="4"/>
    </row>
    <row r="1073" spans="11:11" x14ac:dyDescent="0.25">
      <c r="K1073" s="4"/>
    </row>
    <row r="1074" spans="11:11" x14ac:dyDescent="0.25">
      <c r="K1074" s="4"/>
    </row>
    <row r="1075" spans="11:11" x14ac:dyDescent="0.25">
      <c r="K1075" s="4"/>
    </row>
    <row r="1076" spans="11:11" x14ac:dyDescent="0.25">
      <c r="K1076" s="4"/>
    </row>
    <row r="1077" spans="11:11" x14ac:dyDescent="0.25">
      <c r="K1077" s="4"/>
    </row>
    <row r="1078" spans="11:11" x14ac:dyDescent="0.25">
      <c r="K1078" s="4"/>
    </row>
    <row r="1079" spans="11:11" x14ac:dyDescent="0.25">
      <c r="K1079" s="4"/>
    </row>
    <row r="1080" spans="11:11" x14ac:dyDescent="0.25">
      <c r="K1080" s="4"/>
    </row>
    <row r="1081" spans="11:11" x14ac:dyDescent="0.25">
      <c r="K1081" s="4"/>
    </row>
    <row r="1082" spans="11:11" x14ac:dyDescent="0.25">
      <c r="K1082" s="4"/>
    </row>
    <row r="1083" spans="11:11" x14ac:dyDescent="0.25">
      <c r="K1083" s="4"/>
    </row>
    <row r="1084" spans="11:11" x14ac:dyDescent="0.25">
      <c r="K1084" s="4"/>
    </row>
    <row r="1085" spans="11:11" x14ac:dyDescent="0.25">
      <c r="K1085" s="4"/>
    </row>
    <row r="1086" spans="11:11" x14ac:dyDescent="0.25">
      <c r="K1086" s="4"/>
    </row>
    <row r="1087" spans="11:11" x14ac:dyDescent="0.25">
      <c r="K1087" s="4"/>
    </row>
    <row r="1088" spans="11:11" x14ac:dyDescent="0.25">
      <c r="K1088" s="4"/>
    </row>
    <row r="1089" spans="11:11" x14ac:dyDescent="0.25">
      <c r="K1089" s="4"/>
    </row>
    <row r="1090" spans="11:11" x14ac:dyDescent="0.25">
      <c r="K1090" s="4"/>
    </row>
    <row r="1091" spans="11:11" x14ac:dyDescent="0.25">
      <c r="K1091" s="4"/>
    </row>
    <row r="1092" spans="11:11" x14ac:dyDescent="0.25">
      <c r="K1092" s="4"/>
    </row>
    <row r="1093" spans="11:11" x14ac:dyDescent="0.25">
      <c r="K1093" s="4"/>
    </row>
    <row r="1094" spans="11:11" x14ac:dyDescent="0.25">
      <c r="K1094" s="4"/>
    </row>
    <row r="1095" spans="11:11" x14ac:dyDescent="0.25">
      <c r="K1095" s="4"/>
    </row>
    <row r="1096" spans="11:11" x14ac:dyDescent="0.25">
      <c r="K1096" s="4"/>
    </row>
    <row r="1097" spans="11:11" x14ac:dyDescent="0.25">
      <c r="K1097" s="4"/>
    </row>
    <row r="1098" spans="11:11" x14ac:dyDescent="0.25">
      <c r="K1098" s="4"/>
    </row>
    <row r="1099" spans="11:11" x14ac:dyDescent="0.25">
      <c r="K1099" s="4"/>
    </row>
    <row r="1100" spans="11:11" x14ac:dyDescent="0.25">
      <c r="K1100" s="4"/>
    </row>
    <row r="1101" spans="11:11" x14ac:dyDescent="0.25">
      <c r="K1101" s="4"/>
    </row>
    <row r="1102" spans="11:11" x14ac:dyDescent="0.25">
      <c r="K1102" s="4"/>
    </row>
    <row r="1103" spans="11:11" x14ac:dyDescent="0.25">
      <c r="K1103" s="4"/>
    </row>
    <row r="1104" spans="11:11" x14ac:dyDescent="0.25">
      <c r="K1104" s="4"/>
    </row>
    <row r="1105" spans="11:11" x14ac:dyDescent="0.25">
      <c r="K1105" s="4"/>
    </row>
    <row r="1106" spans="11:11" x14ac:dyDescent="0.25">
      <c r="K1106" s="4"/>
    </row>
    <row r="1107" spans="11:11" x14ac:dyDescent="0.25">
      <c r="K1107" s="4"/>
    </row>
    <row r="1108" spans="11:11" x14ac:dyDescent="0.25">
      <c r="K1108" s="4"/>
    </row>
    <row r="1109" spans="11:11" x14ac:dyDescent="0.25">
      <c r="K1109" s="4"/>
    </row>
    <row r="1110" spans="11:11" x14ac:dyDescent="0.25">
      <c r="K1110" s="4"/>
    </row>
    <row r="1111" spans="11:11" x14ac:dyDescent="0.25">
      <c r="K1111" s="4"/>
    </row>
    <row r="1112" spans="11:11" x14ac:dyDescent="0.25">
      <c r="K1112" s="4"/>
    </row>
    <row r="1113" spans="11:11" x14ac:dyDescent="0.25">
      <c r="K1113" s="4"/>
    </row>
    <row r="1114" spans="11:11" x14ac:dyDescent="0.25">
      <c r="K1114" s="4"/>
    </row>
    <row r="1115" spans="11:11" x14ac:dyDescent="0.25">
      <c r="K1115" s="4"/>
    </row>
    <row r="1116" spans="11:11" x14ac:dyDescent="0.25">
      <c r="K1116" s="4"/>
    </row>
    <row r="1117" spans="11:11" x14ac:dyDescent="0.25">
      <c r="K1117" s="4"/>
    </row>
    <row r="1118" spans="11:11" x14ac:dyDescent="0.25">
      <c r="K1118" s="4"/>
    </row>
    <row r="1119" spans="11:11" x14ac:dyDescent="0.25">
      <c r="K1119" s="4"/>
    </row>
    <row r="1120" spans="11:11" x14ac:dyDescent="0.25">
      <c r="K1120" s="4"/>
    </row>
    <row r="1121" spans="11:11" x14ac:dyDescent="0.25">
      <c r="K1121" s="4"/>
    </row>
    <row r="1122" spans="11:11" x14ac:dyDescent="0.25">
      <c r="K1122" s="4"/>
    </row>
    <row r="1123" spans="11:11" x14ac:dyDescent="0.25">
      <c r="K1123" s="4"/>
    </row>
    <row r="1124" spans="11:11" x14ac:dyDescent="0.25">
      <c r="K1124" s="4"/>
    </row>
    <row r="1125" spans="11:11" x14ac:dyDescent="0.25">
      <c r="K1125" s="4"/>
    </row>
    <row r="1126" spans="11:11" x14ac:dyDescent="0.25">
      <c r="K1126" s="4"/>
    </row>
    <row r="1127" spans="11:11" x14ac:dyDescent="0.25">
      <c r="K1127" s="4"/>
    </row>
    <row r="1128" spans="11:11" x14ac:dyDescent="0.25">
      <c r="K1128" s="4"/>
    </row>
    <row r="1129" spans="11:11" x14ac:dyDescent="0.25">
      <c r="K1129" s="4"/>
    </row>
    <row r="1130" spans="11:11" x14ac:dyDescent="0.25">
      <c r="K1130" s="4"/>
    </row>
    <row r="1131" spans="11:11" x14ac:dyDescent="0.25">
      <c r="K1131" s="4"/>
    </row>
    <row r="1132" spans="11:11" x14ac:dyDescent="0.25">
      <c r="K1132" s="4"/>
    </row>
    <row r="1133" spans="11:11" x14ac:dyDescent="0.25">
      <c r="K1133" s="4"/>
    </row>
    <row r="1134" spans="11:11" x14ac:dyDescent="0.25">
      <c r="K1134" s="4"/>
    </row>
    <row r="1135" spans="11:11" x14ac:dyDescent="0.25">
      <c r="K1135" s="4"/>
    </row>
    <row r="1136" spans="11:11" x14ac:dyDescent="0.25">
      <c r="K1136" s="4"/>
    </row>
    <row r="1137" spans="11:11" x14ac:dyDescent="0.25">
      <c r="K1137" s="4"/>
    </row>
    <row r="1138" spans="11:11" x14ac:dyDescent="0.25">
      <c r="K1138" s="4"/>
    </row>
    <row r="1139" spans="11:11" x14ac:dyDescent="0.25">
      <c r="K1139" s="4"/>
    </row>
    <row r="1140" spans="11:11" x14ac:dyDescent="0.25">
      <c r="K1140" s="4"/>
    </row>
    <row r="1141" spans="11:11" x14ac:dyDescent="0.25">
      <c r="K1141" s="4"/>
    </row>
    <row r="1142" spans="11:11" x14ac:dyDescent="0.25">
      <c r="K1142" s="4"/>
    </row>
    <row r="1143" spans="11:11" x14ac:dyDescent="0.25">
      <c r="K1143" s="4"/>
    </row>
    <row r="1144" spans="11:11" x14ac:dyDescent="0.25">
      <c r="K1144" s="4"/>
    </row>
    <row r="1145" spans="11:11" x14ac:dyDescent="0.25">
      <c r="K1145" s="4"/>
    </row>
    <row r="1146" spans="11:11" x14ac:dyDescent="0.25">
      <c r="K1146" s="4"/>
    </row>
    <row r="1147" spans="11:11" x14ac:dyDescent="0.25">
      <c r="K1147" s="4"/>
    </row>
    <row r="1148" spans="11:11" x14ac:dyDescent="0.25">
      <c r="K1148" s="4"/>
    </row>
    <row r="1149" spans="11:11" x14ac:dyDescent="0.25">
      <c r="K1149" s="4"/>
    </row>
    <row r="1150" spans="11:11" x14ac:dyDescent="0.25">
      <c r="K1150" s="4"/>
    </row>
    <row r="1151" spans="11:11" x14ac:dyDescent="0.25">
      <c r="K1151" s="4"/>
    </row>
    <row r="1152" spans="11:11" x14ac:dyDescent="0.25">
      <c r="K1152" s="4"/>
    </row>
    <row r="1153" spans="11:11" x14ac:dyDescent="0.25">
      <c r="K1153" s="4"/>
    </row>
    <row r="1154" spans="11:11" x14ac:dyDescent="0.25">
      <c r="K1154" s="4"/>
    </row>
    <row r="1155" spans="11:11" x14ac:dyDescent="0.25">
      <c r="K1155" s="4"/>
    </row>
    <row r="1156" spans="11:11" x14ac:dyDescent="0.25">
      <c r="K1156" s="4"/>
    </row>
    <row r="1157" spans="11:11" x14ac:dyDescent="0.25">
      <c r="K1157" s="4"/>
    </row>
    <row r="1158" spans="11:11" x14ac:dyDescent="0.25">
      <c r="K1158" s="4"/>
    </row>
    <row r="1159" spans="11:11" x14ac:dyDescent="0.25">
      <c r="K1159" s="4"/>
    </row>
    <row r="1160" spans="11:11" x14ac:dyDescent="0.25">
      <c r="K1160" s="4"/>
    </row>
    <row r="1161" spans="11:11" x14ac:dyDescent="0.25">
      <c r="K1161" s="4"/>
    </row>
    <row r="1162" spans="11:11" x14ac:dyDescent="0.25">
      <c r="K1162" s="4"/>
    </row>
    <row r="1163" spans="11:11" x14ac:dyDescent="0.25">
      <c r="K1163" s="4"/>
    </row>
    <row r="1164" spans="11:11" x14ac:dyDescent="0.25">
      <c r="K1164" s="4"/>
    </row>
    <row r="1165" spans="11:11" x14ac:dyDescent="0.25">
      <c r="K1165" s="4"/>
    </row>
    <row r="1166" spans="11:11" x14ac:dyDescent="0.25">
      <c r="K1166" s="4"/>
    </row>
    <row r="1167" spans="11:11" x14ac:dyDescent="0.25">
      <c r="K1167" s="4"/>
    </row>
    <row r="1168" spans="11:11" x14ac:dyDescent="0.25">
      <c r="K1168" s="4"/>
    </row>
    <row r="1169" spans="11:11" x14ac:dyDescent="0.25">
      <c r="K1169" s="4"/>
    </row>
    <row r="1170" spans="11:11" x14ac:dyDescent="0.25">
      <c r="K1170" s="4"/>
    </row>
    <row r="1171" spans="11:11" x14ac:dyDescent="0.25">
      <c r="K1171" s="4"/>
    </row>
    <row r="1172" spans="11:11" x14ac:dyDescent="0.25">
      <c r="K1172" s="4"/>
    </row>
    <row r="1173" spans="11:11" x14ac:dyDescent="0.25">
      <c r="K1173" s="4"/>
    </row>
    <row r="1174" spans="11:11" x14ac:dyDescent="0.25">
      <c r="K1174" s="4"/>
    </row>
    <row r="1175" spans="11:11" x14ac:dyDescent="0.25">
      <c r="K1175" s="4"/>
    </row>
    <row r="1176" spans="11:11" x14ac:dyDescent="0.25">
      <c r="K1176" s="4"/>
    </row>
    <row r="1177" spans="11:11" x14ac:dyDescent="0.25">
      <c r="K1177" s="4"/>
    </row>
    <row r="1178" spans="11:11" x14ac:dyDescent="0.25">
      <c r="K1178" s="4"/>
    </row>
    <row r="1179" spans="11:11" x14ac:dyDescent="0.25">
      <c r="K1179" s="4"/>
    </row>
    <row r="1180" spans="11:11" x14ac:dyDescent="0.25">
      <c r="K1180" s="4"/>
    </row>
    <row r="1181" spans="11:11" x14ac:dyDescent="0.25">
      <c r="K1181" s="4"/>
    </row>
    <row r="1182" spans="11:11" x14ac:dyDescent="0.25">
      <c r="K1182" s="4"/>
    </row>
    <row r="1183" spans="11:11" x14ac:dyDescent="0.25">
      <c r="K1183" s="4"/>
    </row>
    <row r="1184" spans="11:11" x14ac:dyDescent="0.25">
      <c r="K1184" s="4"/>
    </row>
    <row r="1185" spans="11:11" x14ac:dyDescent="0.25">
      <c r="K1185" s="4"/>
    </row>
    <row r="1186" spans="11:11" x14ac:dyDescent="0.25">
      <c r="K1186" s="4"/>
    </row>
    <row r="1187" spans="11:11" x14ac:dyDescent="0.25">
      <c r="K1187" s="4"/>
    </row>
    <row r="1188" spans="11:11" x14ac:dyDescent="0.25">
      <c r="K1188" s="4"/>
    </row>
    <row r="1189" spans="11:11" x14ac:dyDescent="0.25">
      <c r="K1189" s="4"/>
    </row>
    <row r="1190" spans="11:11" x14ac:dyDescent="0.25">
      <c r="K1190" s="4"/>
    </row>
    <row r="1191" spans="11:11" x14ac:dyDescent="0.25">
      <c r="K1191" s="4"/>
    </row>
    <row r="1192" spans="11:11" x14ac:dyDescent="0.25">
      <c r="K1192" s="4"/>
    </row>
    <row r="1193" spans="11:11" x14ac:dyDescent="0.25">
      <c r="K1193" s="4"/>
    </row>
    <row r="1194" spans="11:11" x14ac:dyDescent="0.25">
      <c r="K1194" s="4"/>
    </row>
    <row r="1195" spans="11:11" x14ac:dyDescent="0.25">
      <c r="K1195" s="4"/>
    </row>
    <row r="1196" spans="11:11" x14ac:dyDescent="0.25">
      <c r="K1196" s="4"/>
    </row>
    <row r="1197" spans="11:11" x14ac:dyDescent="0.25">
      <c r="K1197" s="4"/>
    </row>
    <row r="1198" spans="11:11" x14ac:dyDescent="0.25">
      <c r="K1198" s="4"/>
    </row>
    <row r="1199" spans="11:11" x14ac:dyDescent="0.25">
      <c r="K1199" s="4"/>
    </row>
    <row r="1200" spans="11:11" x14ac:dyDescent="0.25">
      <c r="K1200" s="4"/>
    </row>
    <row r="1201" spans="11:11" x14ac:dyDescent="0.25">
      <c r="K1201" s="4"/>
    </row>
    <row r="1202" spans="11:11" x14ac:dyDescent="0.25">
      <c r="K1202" s="4"/>
    </row>
    <row r="1203" spans="11:11" x14ac:dyDescent="0.25">
      <c r="K1203" s="4"/>
    </row>
    <row r="1204" spans="11:11" x14ac:dyDescent="0.25">
      <c r="K1204" s="4"/>
    </row>
    <row r="1205" spans="11:11" x14ac:dyDescent="0.25">
      <c r="K1205" s="4"/>
    </row>
    <row r="1206" spans="11:11" x14ac:dyDescent="0.25">
      <c r="K1206" s="4"/>
    </row>
    <row r="1207" spans="11:11" x14ac:dyDescent="0.25">
      <c r="K1207" s="4"/>
    </row>
    <row r="1208" spans="11:11" x14ac:dyDescent="0.25">
      <c r="K1208" s="4"/>
    </row>
    <row r="1209" spans="11:11" x14ac:dyDescent="0.25">
      <c r="K1209" s="4"/>
    </row>
    <row r="1210" spans="11:11" x14ac:dyDescent="0.25">
      <c r="K1210" s="4"/>
    </row>
    <row r="1211" spans="11:11" x14ac:dyDescent="0.25">
      <c r="K1211" s="4"/>
    </row>
    <row r="1212" spans="11:11" x14ac:dyDescent="0.25">
      <c r="K1212" s="4"/>
    </row>
    <row r="1213" spans="11:11" x14ac:dyDescent="0.25">
      <c r="K1213" s="4"/>
    </row>
    <row r="1214" spans="11:11" x14ac:dyDescent="0.25">
      <c r="K1214" s="4"/>
    </row>
    <row r="1215" spans="11:11" x14ac:dyDescent="0.25">
      <c r="K1215" s="4"/>
    </row>
    <row r="1216" spans="11:11" x14ac:dyDescent="0.25">
      <c r="K1216" s="4"/>
    </row>
    <row r="1217" spans="11:11" x14ac:dyDescent="0.25">
      <c r="K1217" s="4"/>
    </row>
    <row r="1218" spans="11:11" x14ac:dyDescent="0.25">
      <c r="K1218" s="4"/>
    </row>
    <row r="1219" spans="11:11" x14ac:dyDescent="0.25">
      <c r="K1219" s="4"/>
    </row>
    <row r="1220" spans="11:11" x14ac:dyDescent="0.25">
      <c r="K1220" s="4"/>
    </row>
    <row r="1221" spans="11:11" x14ac:dyDescent="0.25">
      <c r="K1221" s="4"/>
    </row>
    <row r="1222" spans="11:11" x14ac:dyDescent="0.25">
      <c r="K1222" s="4"/>
    </row>
    <row r="1223" spans="11:11" x14ac:dyDescent="0.25">
      <c r="K1223" s="4"/>
    </row>
    <row r="1224" spans="11:11" x14ac:dyDescent="0.25">
      <c r="K1224" s="4"/>
    </row>
    <row r="1225" spans="11:11" x14ac:dyDescent="0.25">
      <c r="K1225" s="4"/>
    </row>
    <row r="1226" spans="11:11" x14ac:dyDescent="0.25">
      <c r="K1226" s="4"/>
    </row>
    <row r="1227" spans="11:11" x14ac:dyDescent="0.25">
      <c r="K1227" s="4"/>
    </row>
    <row r="1228" spans="11:11" x14ac:dyDescent="0.25">
      <c r="K1228" s="4"/>
    </row>
    <row r="1229" spans="11:11" x14ac:dyDescent="0.25">
      <c r="K1229" s="4"/>
    </row>
    <row r="1230" spans="11:11" x14ac:dyDescent="0.25">
      <c r="K1230" s="4"/>
    </row>
    <row r="1231" spans="11:11" x14ac:dyDescent="0.25">
      <c r="K1231" s="4"/>
    </row>
    <row r="1232" spans="11:11" x14ac:dyDescent="0.25">
      <c r="K1232" s="4"/>
    </row>
    <row r="1233" spans="11:11" x14ac:dyDescent="0.25">
      <c r="K1233" s="4"/>
    </row>
    <row r="1234" spans="11:11" x14ac:dyDescent="0.25">
      <c r="K1234" s="4"/>
    </row>
    <row r="1235" spans="11:11" x14ac:dyDescent="0.25">
      <c r="K1235" s="4"/>
    </row>
    <row r="1236" spans="11:11" x14ac:dyDescent="0.25">
      <c r="K1236" s="4"/>
    </row>
    <row r="1237" spans="11:11" x14ac:dyDescent="0.25">
      <c r="K1237" s="4"/>
    </row>
    <row r="1238" spans="11:11" x14ac:dyDescent="0.25">
      <c r="K1238" s="4"/>
    </row>
    <row r="1239" spans="11:11" x14ac:dyDescent="0.25">
      <c r="K1239" s="4"/>
    </row>
    <row r="1240" spans="11:11" x14ac:dyDescent="0.25">
      <c r="K1240" s="4"/>
    </row>
    <row r="1241" spans="11:11" x14ac:dyDescent="0.25">
      <c r="K1241" s="4"/>
    </row>
    <row r="1242" spans="11:11" x14ac:dyDescent="0.25">
      <c r="K1242" s="4"/>
    </row>
    <row r="1243" spans="11:11" x14ac:dyDescent="0.25">
      <c r="K1243" s="4"/>
    </row>
    <row r="1244" spans="11:11" x14ac:dyDescent="0.25">
      <c r="K1244" s="4"/>
    </row>
    <row r="1245" spans="11:11" x14ac:dyDescent="0.25">
      <c r="K1245" s="4"/>
    </row>
    <row r="1246" spans="11:11" x14ac:dyDescent="0.25">
      <c r="K1246" s="4"/>
    </row>
    <row r="1247" spans="11:11" x14ac:dyDescent="0.25">
      <c r="K1247" s="4"/>
    </row>
    <row r="1248" spans="11:11" x14ac:dyDescent="0.25">
      <c r="K1248" s="4"/>
    </row>
    <row r="1249" spans="11:11" x14ac:dyDescent="0.25">
      <c r="K1249" s="4"/>
    </row>
    <row r="1250" spans="11:11" x14ac:dyDescent="0.25">
      <c r="K1250" s="4"/>
    </row>
    <row r="1251" spans="11:11" x14ac:dyDescent="0.25">
      <c r="K1251" s="4"/>
    </row>
    <row r="1252" spans="11:11" x14ac:dyDescent="0.25">
      <c r="K1252" s="4"/>
    </row>
    <row r="1253" spans="11:11" x14ac:dyDescent="0.25">
      <c r="K1253" s="4"/>
    </row>
    <row r="1254" spans="11:11" x14ac:dyDescent="0.25">
      <c r="K1254" s="4"/>
    </row>
    <row r="1255" spans="11:11" x14ac:dyDescent="0.25">
      <c r="K1255" s="4"/>
    </row>
    <row r="1256" spans="11:11" x14ac:dyDescent="0.25">
      <c r="K1256" s="4"/>
    </row>
    <row r="1257" spans="11:11" x14ac:dyDescent="0.25">
      <c r="K1257" s="4"/>
    </row>
    <row r="1258" spans="11:11" x14ac:dyDescent="0.25">
      <c r="K1258" s="4"/>
    </row>
    <row r="1259" spans="11:11" x14ac:dyDescent="0.25">
      <c r="K1259" s="4"/>
    </row>
    <row r="1260" spans="11:11" x14ac:dyDescent="0.25">
      <c r="K1260" s="4"/>
    </row>
    <row r="1261" spans="11:11" x14ac:dyDescent="0.25">
      <c r="K1261" s="4"/>
    </row>
    <row r="1262" spans="11:11" x14ac:dyDescent="0.25">
      <c r="K1262" s="4"/>
    </row>
    <row r="1263" spans="11:11" x14ac:dyDescent="0.25">
      <c r="K1263" s="4"/>
    </row>
    <row r="1264" spans="11:11" x14ac:dyDescent="0.25">
      <c r="K1264" s="4"/>
    </row>
    <row r="1265" spans="11:11" x14ac:dyDescent="0.25">
      <c r="K1265" s="4"/>
    </row>
    <row r="1266" spans="11:11" x14ac:dyDescent="0.25">
      <c r="K1266" s="4"/>
    </row>
    <row r="1267" spans="11:11" x14ac:dyDescent="0.25">
      <c r="K1267" s="4"/>
    </row>
    <row r="1268" spans="11:11" x14ac:dyDescent="0.25">
      <c r="K1268" s="4"/>
    </row>
    <row r="1269" spans="11:11" x14ac:dyDescent="0.25">
      <c r="K1269" s="4"/>
    </row>
    <row r="1270" spans="11:11" x14ac:dyDescent="0.25">
      <c r="K1270" s="4"/>
    </row>
    <row r="1271" spans="11:11" x14ac:dyDescent="0.25">
      <c r="K1271" s="4"/>
    </row>
    <row r="1272" spans="11:11" x14ac:dyDescent="0.25">
      <c r="K1272" s="4"/>
    </row>
    <row r="1273" spans="11:11" x14ac:dyDescent="0.25">
      <c r="K1273" s="4"/>
    </row>
    <row r="1274" spans="11:11" x14ac:dyDescent="0.25">
      <c r="K1274" s="4"/>
    </row>
    <row r="1275" spans="11:11" x14ac:dyDescent="0.25">
      <c r="K1275" s="4"/>
    </row>
    <row r="1276" spans="11:11" x14ac:dyDescent="0.25">
      <c r="K1276" s="4"/>
    </row>
    <row r="1277" spans="11:11" x14ac:dyDescent="0.25">
      <c r="K1277" s="4"/>
    </row>
    <row r="1278" spans="11:11" x14ac:dyDescent="0.25">
      <c r="K1278" s="4"/>
    </row>
    <row r="1279" spans="11:11" x14ac:dyDescent="0.25">
      <c r="K1279" s="4"/>
    </row>
    <row r="1280" spans="11:11" x14ac:dyDescent="0.25">
      <c r="K1280" s="4"/>
    </row>
    <row r="1281" spans="11:11" x14ac:dyDescent="0.25">
      <c r="K1281" s="4"/>
    </row>
    <row r="1282" spans="11:11" x14ac:dyDescent="0.25">
      <c r="K1282" s="4"/>
    </row>
    <row r="1283" spans="11:11" x14ac:dyDescent="0.25">
      <c r="K1283" s="4"/>
    </row>
    <row r="1284" spans="11:11" x14ac:dyDescent="0.25">
      <c r="K1284" s="4"/>
    </row>
  </sheetData>
  <mergeCells count="1">
    <mergeCell ref="A1:N1"/>
  </mergeCells>
  <pageMargins left="0.7" right="0.7" top="0.75" bottom="0.75" header="0.3" footer="0.3"/>
  <pageSetup paperSize="9" scale="5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Bega Valley 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OKeefe, Vanessa</dc:creator>
  <cp:lastModifiedBy>OKeefe, Vanessa</cp:lastModifiedBy>
  <cp:lastPrinted>2017-01-11T21:04:00Z</cp:lastPrinted>
  <dcterms:created xsi:type="dcterms:W3CDTF">2016-12-12T00:44:43Z</dcterms:created>
  <dcterms:modified xsi:type="dcterms:W3CDTF">2017-01-11T21:06:03Z</dcterms:modified>
</cp:coreProperties>
</file>